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01 - Chodník" sheetId="2" r:id="rId2"/>
    <sheet name="SO102 - Rozšíření silnice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'SO101 - Chodník'!$C$85:$K$314</definedName>
    <definedName name="_xlnm.Print_Area" localSheetId="1">'SO101 - Chodník'!$C$4:$J$39,'SO101 - Chodník'!$C$45:$J$67,'SO101 - Chodník'!$C$73:$K$314</definedName>
    <definedName name="_xlnm.Print_Titles" localSheetId="1">'SO101 - Chodník'!$85:$85</definedName>
    <definedName name="_xlnm._FilterDatabase" localSheetId="2" hidden="1">'SO102 - Rozšíření silnice'!$C$85:$K$224</definedName>
    <definedName name="_xlnm.Print_Area" localSheetId="2">'SO102 - Rozšíření silnice'!$C$4:$J$39,'SO102 - Rozšíření silnice'!$C$45:$J$67,'SO102 - Rozšíření silnice'!$C$73:$K$224</definedName>
    <definedName name="_xlnm.Print_Titles" localSheetId="2">'SO102 - Rozšíření silnice'!$85:$85</definedName>
    <definedName name="_xlnm._FilterDatabase" localSheetId="3" hidden="1">'VON - Vedlejší a ostatní ...'!$C$79:$K$91</definedName>
    <definedName name="_xlnm.Print_Area" localSheetId="3">'VON - Vedlejší a ostatní ...'!$C$4:$J$39,'VON - Vedlejší a ostatní ...'!$C$45:$J$61,'VON - Vedlejší a ostatní ...'!$C$67:$K$91</definedName>
    <definedName name="_xlnm.Print_Titles" localSheetId="3">'VON - Vedlejší a ostatní ...'!$79:$79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77"/>
  <c r="J17"/>
  <c r="J15"/>
  <c r="E15"/>
  <c r="F76"/>
  <c r="J14"/>
  <c r="J12"/>
  <c r="J74"/>
  <c r="E7"/>
  <c r="E70"/>
  <c i="3" r="J37"/>
  <c r="J36"/>
  <c i="1" r="AY56"/>
  <c i="3" r="J35"/>
  <c i="1" r="AX56"/>
  <c i="3" r="BI223"/>
  <c r="BH223"/>
  <c r="BG223"/>
  <c r="BF223"/>
  <c r="T223"/>
  <c r="T222"/>
  <c r="R223"/>
  <c r="R222"/>
  <c r="P223"/>
  <c r="P222"/>
  <c r="BI218"/>
  <c r="BH218"/>
  <c r="BG218"/>
  <c r="BF218"/>
  <c r="T218"/>
  <c r="R218"/>
  <c r="P218"/>
  <c r="BI212"/>
  <c r="BH212"/>
  <c r="BG212"/>
  <c r="BF212"/>
  <c r="T212"/>
  <c r="R212"/>
  <c r="P212"/>
  <c r="BI207"/>
  <c r="BH207"/>
  <c r="BG207"/>
  <c r="BF207"/>
  <c r="T207"/>
  <c r="R207"/>
  <c r="P207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T172"/>
  <c r="R173"/>
  <c r="R172"/>
  <c r="P173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F80"/>
  <c r="E78"/>
  <c r="F52"/>
  <c r="E50"/>
  <c r="J24"/>
  <c r="E24"/>
  <c r="J83"/>
  <c r="J23"/>
  <c r="J21"/>
  <c r="E21"/>
  <c r="J54"/>
  <c r="J20"/>
  <c r="J18"/>
  <c r="E18"/>
  <c r="F83"/>
  <c r="J17"/>
  <c r="J15"/>
  <c r="E15"/>
  <c r="F54"/>
  <c r="J14"/>
  <c r="J12"/>
  <c r="J80"/>
  <c r="E7"/>
  <c r="E48"/>
  <c i="2" r="J37"/>
  <c r="J36"/>
  <c i="1" r="AY55"/>
  <c i="2" r="J35"/>
  <c i="1" r="AX55"/>
  <c i="2" r="BI313"/>
  <c r="BH313"/>
  <c r="BG313"/>
  <c r="BF313"/>
  <c r="T313"/>
  <c r="T312"/>
  <c r="R313"/>
  <c r="R312"/>
  <c r="P313"/>
  <c r="P312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1"/>
  <c r="BH291"/>
  <c r="BG291"/>
  <c r="BF291"/>
  <c r="T291"/>
  <c r="R291"/>
  <c r="P291"/>
  <c r="BI286"/>
  <c r="BH286"/>
  <c r="BG286"/>
  <c r="BF286"/>
  <c r="T286"/>
  <c r="R286"/>
  <c r="P286"/>
  <c r="BI279"/>
  <c r="BH279"/>
  <c r="BG279"/>
  <c r="BF279"/>
  <c r="T279"/>
  <c r="R279"/>
  <c r="P279"/>
  <c r="BI273"/>
  <c r="BH273"/>
  <c r="BG273"/>
  <c r="BF273"/>
  <c r="T273"/>
  <c r="R273"/>
  <c r="P273"/>
  <c r="BI267"/>
  <c r="BH267"/>
  <c r="BG267"/>
  <c r="BF267"/>
  <c r="T267"/>
  <c r="R267"/>
  <c r="P267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T236"/>
  <c r="R237"/>
  <c r="R236"/>
  <c r="P237"/>
  <c r="P236"/>
  <c r="BI231"/>
  <c r="BH231"/>
  <c r="BG231"/>
  <c r="BF231"/>
  <c r="T231"/>
  <c r="R231"/>
  <c r="P231"/>
  <c r="BI226"/>
  <c r="BH226"/>
  <c r="BG226"/>
  <c r="BF226"/>
  <c r="T226"/>
  <c r="R226"/>
  <c r="P226"/>
  <c r="BI220"/>
  <c r="BH220"/>
  <c r="BG220"/>
  <c r="BF220"/>
  <c r="T220"/>
  <c r="R220"/>
  <c r="P220"/>
  <c r="BI212"/>
  <c r="BH212"/>
  <c r="BG212"/>
  <c r="BF212"/>
  <c r="T212"/>
  <c r="R212"/>
  <c r="P212"/>
  <c r="BI207"/>
  <c r="BH207"/>
  <c r="BG207"/>
  <c r="BF207"/>
  <c r="T207"/>
  <c r="R207"/>
  <c r="P207"/>
  <c r="BI201"/>
  <c r="BH201"/>
  <c r="BG201"/>
  <c r="BF201"/>
  <c r="T201"/>
  <c r="R201"/>
  <c r="P201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5"/>
  <c r="BH125"/>
  <c r="BG125"/>
  <c r="BF125"/>
  <c r="T125"/>
  <c r="R125"/>
  <c r="P125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3"/>
  <c r="BH93"/>
  <c r="BG93"/>
  <c r="BF93"/>
  <c r="T93"/>
  <c r="R93"/>
  <c r="P93"/>
  <c r="BI89"/>
  <c r="BH89"/>
  <c r="BG89"/>
  <c r="BF89"/>
  <c r="T89"/>
  <c r="R89"/>
  <c r="P89"/>
  <c r="F80"/>
  <c r="E78"/>
  <c r="F52"/>
  <c r="E50"/>
  <c r="J24"/>
  <c r="E24"/>
  <c r="J83"/>
  <c r="J23"/>
  <c r="J21"/>
  <c r="E21"/>
  <c r="J54"/>
  <c r="J20"/>
  <c r="J18"/>
  <c r="E18"/>
  <c r="F55"/>
  <c r="J17"/>
  <c r="J15"/>
  <c r="E15"/>
  <c r="F82"/>
  <c r="J14"/>
  <c r="J12"/>
  <c r="J80"/>
  <c r="E7"/>
  <c r="E48"/>
  <c i="1" r="L50"/>
  <c r="AM50"/>
  <c r="AM49"/>
  <c r="L49"/>
  <c r="AM47"/>
  <c r="L47"/>
  <c r="L45"/>
  <c r="L44"/>
  <c i="2" r="J114"/>
  <c r="BK89"/>
  <c r="BK256"/>
  <c i="3" r="BK143"/>
  <c r="BK152"/>
  <c i="4" r="BK85"/>
  <c i="2" r="J242"/>
  <c r="BK114"/>
  <c r="BK155"/>
  <c r="J141"/>
  <c r="J131"/>
  <c i="3" r="J97"/>
  <c r="J135"/>
  <c i="4" r="BK82"/>
  <c i="2" r="BK313"/>
  <c i="3" r="BK123"/>
  <c i="2" r="J256"/>
  <c r="J248"/>
  <c r="BK201"/>
  <c r="J220"/>
  <c r="J109"/>
  <c i="3" r="J118"/>
  <c r="BK118"/>
  <c i="4" r="J89"/>
  <c i="2" r="J194"/>
  <c r="BK119"/>
  <c r="J212"/>
  <c r="J254"/>
  <c r="J172"/>
  <c r="BK252"/>
  <c r="J313"/>
  <c r="J260"/>
  <c i="3" r="J164"/>
  <c r="BK128"/>
  <c r="J143"/>
  <c r="BK97"/>
  <c i="4" r="F35"/>
  <c r="BK86"/>
  <c i="2" r="BK262"/>
  <c r="BK164"/>
  <c r="F37"/>
  <c i="4" r="J87"/>
  <c i="2" r="BK188"/>
  <c r="J237"/>
  <c r="BK212"/>
  <c i="3" r="J196"/>
  <c i="4" r="J86"/>
  <c i="2" r="BK273"/>
  <c r="J105"/>
  <c r="J201"/>
  <c i="3" r="BK173"/>
  <c r="J160"/>
  <c r="J128"/>
  <c i="2" r="BK150"/>
  <c r="BK101"/>
  <c r="BK286"/>
  <c r="J119"/>
  <c i="3" r="J201"/>
  <c r="J106"/>
  <c r="BK89"/>
  <c i="2" r="BK147"/>
  <c r="BK220"/>
  <c i="3" r="BK101"/>
  <c i="1" r="AS54"/>
  <c i="3" r="BK135"/>
  <c i="4" r="J91"/>
  <c i="2" r="J183"/>
  <c r="J231"/>
  <c r="J207"/>
  <c r="J164"/>
  <c i="3" r="BK223"/>
  <c r="BK186"/>
  <c r="J112"/>
  <c i="2" r="BK93"/>
  <c r="BK297"/>
  <c i="3" r="BK106"/>
  <c i="2" r="BK105"/>
  <c r="BK141"/>
  <c i="3" r="J223"/>
  <c r="J212"/>
  <c r="J207"/>
  <c i="4" r="BK87"/>
  <c i="2" r="BK176"/>
  <c r="J190"/>
  <c r="J291"/>
  <c r="J246"/>
  <c r="BK302"/>
  <c i="3" r="J218"/>
  <c r="BK178"/>
  <c i="4" r="BK89"/>
  <c i="2" r="J136"/>
  <c i="3" r="BK148"/>
  <c i="4" r="J82"/>
  <c i="2" r="J286"/>
  <c i="3" r="BK192"/>
  <c r="BK201"/>
  <c r="J138"/>
  <c r="J152"/>
  <c i="2" r="J101"/>
  <c r="BK109"/>
  <c r="BK194"/>
  <c r="J150"/>
  <c r="BK168"/>
  <c r="BK267"/>
  <c r="BK160"/>
  <c r="J279"/>
  <c i="3" r="BK138"/>
  <c r="BK207"/>
  <c r="BK156"/>
  <c r="BK160"/>
  <c i="2" r="BK248"/>
  <c r="BK183"/>
  <c r="BK131"/>
  <c r="BK231"/>
  <c i="3" r="BK168"/>
  <c i="4" r="BK91"/>
  <c i="2" r="J179"/>
  <c r="J188"/>
  <c r="J262"/>
  <c i="3" r="J93"/>
  <c r="BK93"/>
  <c i="4" r="J83"/>
  <c i="2" r="BK279"/>
  <c r="J147"/>
  <c r="J273"/>
  <c r="BK291"/>
  <c i="3" r="BK188"/>
  <c i="2" r="BK246"/>
  <c r="BK237"/>
  <c r="J226"/>
  <c r="J302"/>
  <c i="3" r="J186"/>
  <c r="J182"/>
  <c r="J101"/>
  <c i="4" r="J85"/>
  <c i="2" r="BK190"/>
  <c r="J89"/>
  <c r="BK179"/>
  <c r="BK260"/>
  <c r="BK226"/>
  <c r="BK172"/>
  <c r="BK307"/>
  <c r="BK242"/>
  <c i="3" r="J178"/>
  <c r="BK182"/>
  <c r="J173"/>
  <c r="J89"/>
  <c i="4" r="BK83"/>
  <c i="2" r="BK207"/>
  <c r="J155"/>
  <c i="3" r="BK164"/>
  <c r="J188"/>
  <c i="2" r="J160"/>
  <c r="J168"/>
  <c i="3" r="BK212"/>
  <c r="J192"/>
  <c r="J123"/>
  <c i="2" r="J252"/>
  <c r="J267"/>
  <c r="BK136"/>
  <c r="J176"/>
  <c r="J307"/>
  <c r="J93"/>
  <c i="3" r="BK196"/>
  <c r="J148"/>
  <c i="2" r="BK254"/>
  <c r="J297"/>
  <c i="3" r="J156"/>
  <c i="2" r="J125"/>
  <c r="BK125"/>
  <c i="3" r="J168"/>
  <c r="BK112"/>
  <c r="BK218"/>
  <c i="2" l="1" r="P88"/>
  <c r="R88"/>
  <c r="BK178"/>
  <c r="J178"/>
  <c r="J62"/>
  <c r="T178"/>
  <c r="BK241"/>
  <c r="J241"/>
  <c r="J64"/>
  <c r="R241"/>
  <c r="BK266"/>
  <c r="J266"/>
  <c r="J65"/>
  <c r="R266"/>
  <c i="3" r="BK88"/>
  <c r="J88"/>
  <c r="J61"/>
  <c r="T88"/>
  <c r="P147"/>
  <c r="T147"/>
  <c r="P177"/>
  <c r="T177"/>
  <c r="P200"/>
  <c r="R200"/>
  <c i="4" r="R81"/>
  <c r="R80"/>
  <c i="2" r="BK88"/>
  <c r="T88"/>
  <c r="P178"/>
  <c r="R178"/>
  <c r="P241"/>
  <c r="T241"/>
  <c r="P266"/>
  <c r="T266"/>
  <c i="3" r="P88"/>
  <c r="P87"/>
  <c r="P86"/>
  <c i="1" r="AU56"/>
  <c i="3" r="R88"/>
  <c r="BK147"/>
  <c r="J147"/>
  <c r="J62"/>
  <c r="R147"/>
  <c r="BK177"/>
  <c r="J177"/>
  <c r="J64"/>
  <c r="R177"/>
  <c r="BK200"/>
  <c r="J200"/>
  <c r="J65"/>
  <c r="T200"/>
  <c i="4" r="BK81"/>
  <c r="J81"/>
  <c r="J60"/>
  <c r="P81"/>
  <c r="P80"/>
  <c i="1" r="AU57"/>
  <c i="4" r="T81"/>
  <c r="T80"/>
  <c i="2" r="BK312"/>
  <c r="J312"/>
  <c r="J66"/>
  <c i="3" r="BK222"/>
  <c r="J222"/>
  <c r="J66"/>
  <c i="2" r="BK236"/>
  <c r="J236"/>
  <c r="J63"/>
  <c i="3" r="BK172"/>
  <c r="J172"/>
  <c r="J63"/>
  <c i="4" r="J52"/>
  <c r="F54"/>
  <c r="F55"/>
  <c r="J55"/>
  <c r="BE83"/>
  <c r="BE85"/>
  <c r="BE86"/>
  <c r="BE89"/>
  <c r="BE91"/>
  <c i="1" r="BB57"/>
  <c i="4" r="E48"/>
  <c r="J54"/>
  <c r="BE82"/>
  <c r="BE87"/>
  <c i="3" r="F82"/>
  <c r="BE93"/>
  <c r="BE106"/>
  <c r="E76"/>
  <c r="BE112"/>
  <c r="BE128"/>
  <c r="BE196"/>
  <c r="J82"/>
  <c r="BE89"/>
  <c r="BE138"/>
  <c r="BE160"/>
  <c r="BE168"/>
  <c r="BE212"/>
  <c r="BE218"/>
  <c r="J55"/>
  <c r="BE173"/>
  <c r="BE188"/>
  <c i="2" r="J88"/>
  <c r="J61"/>
  <c i="3" r="J52"/>
  <c r="F55"/>
  <c r="BE101"/>
  <c r="BE118"/>
  <c r="BE135"/>
  <c r="BE143"/>
  <c r="BE164"/>
  <c r="BE178"/>
  <c r="BE186"/>
  <c r="BE192"/>
  <c r="BE201"/>
  <c r="BE207"/>
  <c r="BE97"/>
  <c r="BE123"/>
  <c r="BE148"/>
  <c r="BE152"/>
  <c r="BE156"/>
  <c r="BE182"/>
  <c r="BE223"/>
  <c i="2" r="F83"/>
  <c r="BE136"/>
  <c r="BE147"/>
  <c r="BE168"/>
  <c r="BE183"/>
  <c r="BE207"/>
  <c r="BE220"/>
  <c r="BE273"/>
  <c r="BE297"/>
  <c r="F54"/>
  <c r="J82"/>
  <c r="BE125"/>
  <c r="BE194"/>
  <c r="BE237"/>
  <c r="BE302"/>
  <c r="BE307"/>
  <c r="BE190"/>
  <c r="BE101"/>
  <c r="BE119"/>
  <c r="BE141"/>
  <c r="BE179"/>
  <c r="BE226"/>
  <c r="BE231"/>
  <c r="BE254"/>
  <c r="BE256"/>
  <c r="BE279"/>
  <c r="BE291"/>
  <c r="BE105"/>
  <c r="BE114"/>
  <c r="BE160"/>
  <c r="BE201"/>
  <c r="E76"/>
  <c r="BE89"/>
  <c r="BE246"/>
  <c r="BE262"/>
  <c r="BE131"/>
  <c r="BE150"/>
  <c r="BE155"/>
  <c r="BE164"/>
  <c r="BE188"/>
  <c r="BE242"/>
  <c r="BE248"/>
  <c r="BE252"/>
  <c r="BE260"/>
  <c r="BE267"/>
  <c r="BE286"/>
  <c r="J55"/>
  <c r="BE93"/>
  <c r="BE172"/>
  <c r="J52"/>
  <c r="BE109"/>
  <c r="BE176"/>
  <c r="BE212"/>
  <c r="BE313"/>
  <c i="1" r="BD55"/>
  <c i="3" r="F37"/>
  <c i="1" r="BD56"/>
  <c i="4" r="F37"/>
  <c i="1" r="BD57"/>
  <c i="2" r="F35"/>
  <c i="1" r="BB55"/>
  <c i="3" r="F34"/>
  <c i="1" r="BA56"/>
  <c i="2" r="J34"/>
  <c i="1" r="AW55"/>
  <c i="2" r="F36"/>
  <c i="1" r="BC55"/>
  <c i="4" r="F34"/>
  <c i="1" r="BA57"/>
  <c i="4" r="J34"/>
  <c i="1" r="AW57"/>
  <c i="4" r="F36"/>
  <c i="1" r="BC57"/>
  <c i="3" r="F35"/>
  <c i="1" r="BB56"/>
  <c i="3" r="J34"/>
  <c i="1" r="AW56"/>
  <c i="2" r="F34"/>
  <c i="1" r="BA55"/>
  <c i="3" r="F36"/>
  <c i="1" r="BC56"/>
  <c i="3" l="1" r="R87"/>
  <c r="R86"/>
  <c i="2" r="T87"/>
  <c r="T86"/>
  <c i="3" r="T87"/>
  <c r="T86"/>
  <c i="2" r="BK87"/>
  <c r="J87"/>
  <c r="J60"/>
  <c r="R87"/>
  <c r="R86"/>
  <c r="P87"/>
  <c r="P86"/>
  <c i="1" r="AU55"/>
  <c i="3" r="BK87"/>
  <c r="J87"/>
  <c r="J60"/>
  <c i="4" r="BK80"/>
  <c r="J80"/>
  <c i="2" r="J33"/>
  <c i="1" r="AV55"/>
  <c r="AT55"/>
  <c i="2" r="F33"/>
  <c i="1" r="AZ55"/>
  <c r="BA54"/>
  <c r="AW54"/>
  <c r="AK30"/>
  <c r="BB54"/>
  <c r="AX54"/>
  <c i="4" r="J33"/>
  <c i="1" r="AV57"/>
  <c r="AT57"/>
  <c r="BD54"/>
  <c r="W33"/>
  <c r="BC54"/>
  <c r="W32"/>
  <c i="3" r="J33"/>
  <c i="1" r="AV56"/>
  <c r="AT56"/>
  <c i="4" r="F33"/>
  <c i="1" r="AZ57"/>
  <c i="3" r="F33"/>
  <c i="1" r="AZ56"/>
  <c r="AU54"/>
  <c i="4" r="J30"/>
  <c i="1" r="AG57"/>
  <c i="3" l="1" r="BK86"/>
  <c r="J86"/>
  <c r="J59"/>
  <c i="2" r="BK86"/>
  <c r="J86"/>
  <c r="J59"/>
  <c i="4" r="J59"/>
  <c r="J39"/>
  <c i="1" r="AN57"/>
  <c r="AY54"/>
  <c r="W30"/>
  <c i="3" r="J30"/>
  <c i="1" r="AG56"/>
  <c r="W31"/>
  <c r="AZ54"/>
  <c r="AV54"/>
  <c r="AK29"/>
  <c i="3" l="1" r="J39"/>
  <c i="1" r="AN56"/>
  <c i="2" r="J30"/>
  <c i="1" r="AG55"/>
  <c r="AN55"/>
  <c r="AT54"/>
  <c r="W29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<sst xmlns="http://schemas.openxmlformats.org/spreadsheetml/2006/main">
  <si>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</si>
  <si>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</si>
  <si>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</si>
  <si>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</si>
  <si>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</si>
  <si>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{32f7ab55-6ee7-4039-ae48-7c31001986fd}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</si>
  <si>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</si>
  <si>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</si>
  <si>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</si>
  <si>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</si>
  <si>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</si>
  <si>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</si>
  <si>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</si>
  <si>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</si>
  <si>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2025/021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</si>
  <si>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</si>
  <si>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</si>
  <si>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Dolní Žleb - stavební úpravy chodníku</t>
  </si>
  <si>
    <t>KSO:</t>
  </si>
  <si>
    <t/>
  </si>
  <si>
    <t>CC-CZ:</t>
  </si>
  <si>
    <t>Místo:</t>
  </si>
  <si>
    <t>k. ú. Šternberk</t>
  </si>
  <si>
    <t>Datum:</t>
  </si>
  <si>
    <t>25. 2. 2025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</si>
  <si>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</si>
  <si>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</si>
  <si>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</si>
  <si>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</si>
  <si>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</si>
  <si>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</si>
  <si>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</si>
  <si>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</si>
  <si>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</si>
  <si>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</si>
  <si>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</si>
  <si>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</si>
  <si>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</si>
  <si>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</si>
  <si>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</si>
  <si>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</si>
  <si>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</si>
  <si>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</si>
  <si>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</si>
  <si>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</si>
  <si>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</si>
  <si>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</si>
  <si>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</si>
  <si>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</si>
  <si>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</si>
  <si>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</si>
  <si>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</si>
  <si>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</si>
  <si>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</si>
  <si>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</si>
  <si>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</si>
  <si>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</si>
  <si>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</si>
  <si>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</si>
  <si>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</si>
  <si>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</si>
  <si>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</si>
  <si>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</si>
  <si>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</si>
  <si>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</si>
  <si>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</si>
  <si>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</si>
  <si>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</si>
  <si>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</si>
  <si>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</si>
  <si>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</si>
  <si>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</si>
  <si>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</si>
  <si>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</si>
  <si>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</si>
  <si>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SO101</t>
  </si>
  <si>
    <t>Chodník</t>
  </si>
  <si>
    <t>STA</t>
  </si>
  <si>
    <t>1</t>
  </si>
  <si>
    <t>{598e6b77-5fe4-4348-b537-e71f64500c63}</t>
  </si>
  <si>
    <t>2</t>
  </si>
  <si>
    <t>SO102</t>
  </si>
  <si>
    <t>Rozšíření silnice</t>
  </si>
  <si>
    <t>{602e1df0-7f24-43af-8829-662a43bb0714}</t>
  </si>
  <si>
    <t>VON</t>
  </si>
  <si>
    <t>Vedlejší a ostatní náklady</t>
  </si>
  <si>
    <t>{f75d990f-a534-403e-913c-47572fd4b45e}</t>
  </si>
  <si>
    <t>KRYCÍ LIST SOUPISU PRACÍ</t>
  </si>
  <si>
    <t>Objekt:</t>
  </si>
  <si>
    <t>SO101 - Chodník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</si>
  <si>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</si>
  <si>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</si>
  <si>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</si>
  <si>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</si>
  <si>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</si>
  <si>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</si>
  <si>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</si>
  <si>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</si>
  <si>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</si>
  <si>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</si>
  <si>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</si>
  <si>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</si>
  <si>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</si>
  <si>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</si>
  <si>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</si>
  <si>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</si>
  <si>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</si>
  <si>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</si>
  <si>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</si>
  <si>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</si>
  <si>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</si>
  <si>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</si>
  <si>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</si>
  <si>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</si>
  <si>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</si>
  <si>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</si>
  <si>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</si>
  <si>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Zemní práce</t>
  </si>
  <si>
    <t>K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</si>
  <si>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</si>
  <si>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</si>
  <si>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m2</t>
  </si>
  <si>
    <t>CS ÚRS 2025 01</t>
  </si>
  <si>
    <t>4</t>
  </si>
  <si>
    <t>35196563</t>
  </si>
  <si>
    <t>Online PSC</t>
  </si>
  <si>
    <t>https://podminky.urs.cz/item/CS_URS_2025_01/113106144</t>
  </si>
  <si>
    <t>VV</t>
  </si>
  <si>
    <t>"Dle D101,01-05 a kubaturového listu, chodníky:" 70</t>
  </si>
  <si>
    <t>Součet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</si>
  <si>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</si>
  <si>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</si>
  <si>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-169259306</t>
  </si>
  <si>
    <t>https://podminky.urs.cz/item/CS_URS_2025_01/113107162</t>
  </si>
  <si>
    <t>"Dle D101,01-05 a kubaturového listu, sjezdy:" 17</t>
  </si>
  <si>
    <t>"Dle D101,01-05 a kubaturového listu, štěrková plocha:" 120</t>
  </si>
  <si>
    <t>"Dle D101,01-05 a kubaturového listu, podkladní vrstva asfaltového chodníku:" 46</t>
  </si>
  <si>
    <t>"Dle D101,01-05 a kubaturového listu, podkladní vrstva asfaltové vozovky:" 60</t>
  </si>
  <si>
    <t>3</t>
  </si>
  <si>
    <t>113154523</t>
  </si>
  <si>
    <t>Frézování živičného podkladu nebo krytu s naložením hmot na dopravní prostředek plochy do 500 m2 pruhu šířky přes 0,5 m, tloušťky vrstvy 50 mm</t>
  </si>
  <si>
    <t>410199759</t>
  </si>
  <si>
    <t>https://podminky.urs.cz/item/CS_URS_2025_01/113154523</t>
  </si>
  <si>
    <t>"Dle D101,01-05 a kubaturového listu, asfaltový chodník:" 46</t>
  </si>
  <si>
    <t>113154528</t>
  </si>
  <si>
    <t>Frézování živičného podkladu nebo krytu s naložením hmot na dopravní prostředek plochy do 500 m2 pruhu šířky přes 0,5 m, tloušťky vrstvy 100 mm</t>
  </si>
  <si>
    <t>-1177774972</t>
  </si>
  <si>
    <t>https://podminky.urs.cz/item/CS_URS_2025_01/113154528</t>
  </si>
  <si>
    <t>"Dle D101,01-05 a kubaturového listu:" 60</t>
  </si>
  <si>
    <t>5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</si>
  <si>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</si>
  <si>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</si>
  <si>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</si>
  <si>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-1045889760</t>
  </si>
  <si>
    <t>https://podminky.urs.cz/item/CS_URS_2025_01/113202111</t>
  </si>
  <si>
    <t>"Dle D101,01-05 a kubaturového listu, obrubníky chodníkové:" 83</t>
  </si>
  <si>
    <t>"Dle D101,01-05 a kubaturového listu, obrubníky silniční:" 65</t>
  </si>
  <si>
    <t>6</t>
  </si>
  <si>
    <t>131251103</t>
  </si>
  <si>
    <t>Hloubení nezapažených jam a zářezů strojně s urovnáním dna do předepsaného profilu a spádu v hornině třídy těžitelnosti I skupiny 3 přes 50 do 100 m3</t>
  </si>
  <si>
    <t>m3</t>
  </si>
  <si>
    <t>1144028859</t>
  </si>
  <si>
    <t>https://podminky.urs.cz/item/CS_URS_2025_01/131251103</t>
  </si>
  <si>
    <t>"Dle D101,01-05 a kubaturového listu, výkop:" 42</t>
  </si>
  <si>
    <t>"Dle D101,01-05 a kubaturového listu, výkop pro sanaci dle poznámky:" 36</t>
  </si>
  <si>
    <t>7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</si>
  <si>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</si>
  <si>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</si>
  <si>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1186188466</t>
  </si>
  <si>
    <t>https://podminky.urs.cz/item/CS_URS_2025_01/162251102</t>
  </si>
  <si>
    <t>P</t>
  </si>
  <si>
    <t>Poznámka k položce:_x000d_
Sanační vrstva - použitý odstraněný štěrkovity materiál ze stáv. zpevněných konstrukcí + homogenizace materiálu - poodrcení, třídení apod_x000d_
Čerpáno jen v případě neúnosné pláně - nutný souhlas TDI a investora</t>
  </si>
  <si>
    <t>"Dle D101,01-05 a kubaturového listu (přemístění materiálu na meziskládku):" 36+5,5</t>
  </si>
  <si>
    <t>"Dle D101,01-05 a kubaturového listu (přemístění materiálu z meziskládky do sanačního podkladu):" 36+5,5</t>
  </si>
  <si>
    <t>8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</si>
  <si>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</si>
  <si>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</si>
  <si>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-928538300</t>
  </si>
  <si>
    <t>https://podminky.urs.cz/item/CS_URS_2025_01/162651112</t>
  </si>
  <si>
    <t>"Předpokládaná vzdálenost odvozu 5 km:"</t>
  </si>
  <si>
    <t>9</t>
  </si>
  <si>
    <t>167151102</t>
  </si>
  <si>
    <t>Nakládání, skládání a překládání neulehlého výkopku nebo sypaniny strojně nakládání, množství do 100 m3, z horniny třídy těžitelnosti II, skupiny 4 a 5</t>
  </si>
  <si>
    <t>-222708688</t>
  </si>
  <si>
    <t>https://podminky.urs.cz/item/CS_URS_2025_01/167151102</t>
  </si>
  <si>
    <t>"Dle D101,01-05 a kubaturového listu (přemístění materiálu na meziskládku, nakládání na meziskládce):" 36+5,5</t>
  </si>
  <si>
    <t>10</t>
  </si>
  <si>
    <t>171151112</t>
  </si>
  <si>
    <t>Uložení sypanin do násypů strojně s rozprostřením sypaniny ve vrstvách a s hrubým urovnáním zhutněných z hornin nesoudržných kamenitých</t>
  </si>
  <si>
    <t>1575722401</t>
  </si>
  <si>
    <t>https://podminky.urs.cz/item/CS_URS_2025_01/171151112</t>
  </si>
  <si>
    <t>"Dle D101,01-05 a kubaturového listu:" 36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</si>
  <si>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</si>
  <si>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</si>
  <si>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</si>
  <si>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</si>
  <si>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-388232515</t>
  </si>
  <si>
    <t>https://podminky.urs.cz/item/CS_URS_2025_01/171201231</t>
  </si>
  <si>
    <t>78*2 'Přepočtené koeficientem množství</t>
  </si>
  <si>
    <t>171251109</t>
  </si>
  <si>
    <t>Uložení sypanin do násypů strojně Příplatek k ceně za prohození sypaniny</t>
  </si>
  <si>
    <t>1330546078</t>
  </si>
  <si>
    <t>https://podminky.urs.cz/item/CS_URS_2025_01/171251109</t>
  </si>
  <si>
    <t>13</t>
  </si>
  <si>
    <t>171251201</t>
  </si>
  <si>
    <t>Uložení sypaniny na skládky nebo meziskládky bez hutnění s upravením uložené sypaniny do předepsaného tvaru</t>
  </si>
  <si>
    <t>-334168275</t>
  </si>
  <si>
    <t>https://podminky.urs.cz/item/CS_URS_2025_01/171251201</t>
  </si>
  <si>
    <t>"Dle D101,01-05 a kubaturového listu (přemístění materiálu na meziskládku, uložení na meziskládce):" 36+5,5</t>
  </si>
  <si>
    <t>14</t>
  </si>
  <si>
    <t>174151101</t>
  </si>
  <si>
    <t>Zásyp sypaninou z jakékoliv horniny strojně s uložením výkopku ve vrstvách se zhutněním jam, šachet, rýh nebo kolem objektů v těchto vykopávkách</t>
  </si>
  <si>
    <t>533958189</t>
  </si>
  <si>
    <t>https://podminky.urs.cz/item/CS_URS_2025_01/174151101</t>
  </si>
  <si>
    <t>"Zásyp zeminou po odstraněném chodíku pod ohumusování (zemina z výkopu)."</t>
  </si>
  <si>
    <t>"Dle D101,01-05 a kubaturového listu, výkop:" 5,5</t>
  </si>
  <si>
    <t>15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</si>
  <si>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</si>
  <si>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</si>
  <si>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-246243193</t>
  </si>
  <si>
    <t>https://podminky.urs.cz/item/CS_URS_2025_01/181111111</t>
  </si>
  <si>
    <t>"Dle D101,01-05 a kubaturového listu, ohumusování a osetí:" 135</t>
  </si>
  <si>
    <t>16</t>
  </si>
  <si>
    <t>181152302</t>
  </si>
  <si>
    <t>Úprava pláně na stavbách silnic a dálnic strojně v zářezech mimo skalních se zhutněním</t>
  </si>
  <si>
    <t>373235984</t>
  </si>
  <si>
    <t>https://podminky.urs.cz/item/CS_URS_2025_01/181152302</t>
  </si>
  <si>
    <t>"Dle D101,01-05 a kubaturového listu:" 200</t>
  </si>
  <si>
    <t>17</t>
  </si>
  <si>
    <t>181351003</t>
  </si>
  <si>
    <t>Rozprostření a urovnání ornice v rovině nebo ve svahu sklonu do 1:5 strojně při souvislé ploše do 100 m2, tl. vrstvy do 200 mm</t>
  </si>
  <si>
    <t>-1180425679</t>
  </si>
  <si>
    <t>https://podminky.urs.cz/item/CS_URS_2025_01/181351003</t>
  </si>
  <si>
    <t>18</t>
  </si>
  <si>
    <t>181411121</t>
  </si>
  <si>
    <t>Založení trávníku na půdě předem připravené plochy do 1000 m2 výsevem včetně utažení lučního v rovině nebo na svahu do 1:5</t>
  </si>
  <si>
    <t>123434691</t>
  </si>
  <si>
    <t>https://podminky.urs.cz/item/CS_URS_2025_01/181411121</t>
  </si>
  <si>
    <t>19</t>
  </si>
  <si>
    <t>M</t>
  </si>
  <si>
    <t>00572472</t>
  </si>
  <si>
    <t>osivo směs travní krajinná-rovinná</t>
  </si>
  <si>
    <t>kg</t>
  </si>
  <si>
    <t>1276641897</t>
  </si>
  <si>
    <t>135*0,02 'Přepočtené koeficientem množství</t>
  </si>
  <si>
    <t>Komunikace pozemní</t>
  </si>
  <si>
    <t>20</t>
  </si>
  <si>
    <t>564861111</t>
  </si>
  <si>
    <t>Podklad ze štěrkodrti ŠD s rozprostřením a zhutněním plochy přes 100 m2, po zhutnění tl. 200 mm</t>
  </si>
  <si>
    <t>-1616959676</t>
  </si>
  <si>
    <t>https://podminky.urs.cz/item/CS_URS_2025_01/564861111</t>
  </si>
  <si>
    <t>"Dle D101,01-05 a kubaturového listu, podkladní vrstva chodník - ŠD 0/32:" 153</t>
  </si>
  <si>
    <t>564871111</t>
  </si>
  <si>
    <t>Podklad ze štěrkodrti ŠD s rozprostřením a zhutněním plochy přes 100 m2, po zhutnění tl. 250 mm</t>
  </si>
  <si>
    <t>1312032429</t>
  </si>
  <si>
    <t>https://podminky.urs.cz/item/CS_URS_2025_01/564871111</t>
  </si>
  <si>
    <t>"Dle D101,01-05 a kubaturového listu, podkladní vrstva dlážděných sjezdů - ŠD 0/32:" 33</t>
  </si>
  <si>
    <t>"Dle D101,01-05 a kubaturového listu, podkladní vrstva dopojení sjezdů - ŠD 0/32:" 17</t>
  </si>
  <si>
    <t>22</t>
  </si>
  <si>
    <t>573211107</t>
  </si>
  <si>
    <t>Postřik spojovací PS bez posypu kamenivem z asfaltu silničního, v množství 0,30 kg/m2</t>
  </si>
  <si>
    <t>712952515</t>
  </si>
  <si>
    <t>https://podminky.urs.cz/item/CS_URS_2025_01/573211107</t>
  </si>
  <si>
    <t>23</t>
  </si>
  <si>
    <t>577144111</t>
  </si>
  <si>
    <t>Asfaltový beton vrstva obrusná ACO 11 (ABS) s rozprostřením a se zhutněním z nemodifikovaného asfaltu v pruhu šířky do 3 m tř. I (ACO 11+), po zhutnění tl. 50 mm</t>
  </si>
  <si>
    <t>356688411</t>
  </si>
  <si>
    <t>https://podminky.urs.cz/item/CS_URS_2025_01/577144111</t>
  </si>
  <si>
    <t>"Dle D101,01-05 a kubaturového listu, dopojení sjezdů:" 17</t>
  </si>
  <si>
    <t>24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</si>
  <si>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</si>
  <si>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</si>
  <si>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2098822605</t>
  </si>
  <si>
    <t>https://podminky.urs.cz/item/CS_URS_2025_01/596211112</t>
  </si>
  <si>
    <t>"Dle D101,01-05 a kubaturového listu:"</t>
  </si>
  <si>
    <t>"Dlažba tl. 60 mm, formát 100x200, šedá s fazetami:" 150</t>
  </si>
  <si>
    <t>"Dlažba tl. 60 mm, formát 100x200, refliéfní, bílá bezfazety (varovný pás u cyklostezky):" 1</t>
  </si>
  <si>
    <t>"Dlažba tl. 60 mm, formát 100x200, šedá bezfazety (pás š. 0.25m okolo varovného pásu u cyklostezky):" 0,6</t>
  </si>
  <si>
    <t>25</t>
  </si>
  <si>
    <t>59245018</t>
  </si>
  <si>
    <t>dlažba skladebná betonová 200x100mm tl 60mm přírodní</t>
  </si>
  <si>
    <t>-436942165</t>
  </si>
  <si>
    <t>150,6*1,02 'Přepočtené koeficientem množství</t>
  </si>
  <si>
    <t>26</t>
  </si>
  <si>
    <t>59245006</t>
  </si>
  <si>
    <t>dlažba pro nevidomé betonová 200x100mm tl 60mm barevná</t>
  </si>
  <si>
    <t>1561572990</t>
  </si>
  <si>
    <t>1*1,02 'Přepočtené koeficientem množství</t>
  </si>
  <si>
    <t>27</t>
  </si>
  <si>
    <t>596212212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</si>
  <si>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</si>
  <si>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1090306254</t>
  </si>
  <si>
    <t>https://podminky.urs.cz/item/CS_URS_2025_01/596212212</t>
  </si>
  <si>
    <t>"Dlažba tl. 80 mm, formát 100x200, šedá s fazetami:" 22</t>
  </si>
  <si>
    <t>"Dlažba tl. 80 mm, formát 100x200, refliéfní, bílá bezfazety (varovný pás u sjezdů):" 8</t>
  </si>
  <si>
    <t>"Dlažba tl. 80 mm, formát 100x200, šedá bezfazety (pás š. 0.25m okolo varovného pásu u sjezdů):" 5,5</t>
  </si>
  <si>
    <t>"Dlažba tl. 80 mm, formát 100x200, červená s fazetami - oddělení sjezdů, š. 0.1m:" 0,9</t>
  </si>
  <si>
    <t>28</t>
  </si>
  <si>
    <t>59245020</t>
  </si>
  <si>
    <t>dlažba skladebná betonová 200x100mm tl 80mm přírodní</t>
  </si>
  <si>
    <t>283966173</t>
  </si>
  <si>
    <t>27,5*1,02 'Přepočtené koeficientem množství</t>
  </si>
  <si>
    <t>29</t>
  </si>
  <si>
    <t>59245005</t>
  </si>
  <si>
    <t>dlažba skladebná betonová 200x100mm tl 80mm barevná</t>
  </si>
  <si>
    <t>48042278</t>
  </si>
  <si>
    <t>0,9*1,02 'Přepočtené koeficientem množství</t>
  </si>
  <si>
    <t>30</t>
  </si>
  <si>
    <t>59245225</t>
  </si>
  <si>
    <t>dlažba pro nevidomé betonová 200x100mm tl 80mm přírodní</t>
  </si>
  <si>
    <t>84322106</t>
  </si>
  <si>
    <t>8*1,02 'Přepočtené koeficientem množství</t>
  </si>
  <si>
    <t>Trubní vedení</t>
  </si>
  <si>
    <t>31</t>
  </si>
  <si>
    <t>899132111</t>
  </si>
  <si>
    <t>Výměna (výšková úprava) poklopu kanalizačního s rámem samonivelačním s ošetřením podkladních vrstev hloubky do 25 cm</t>
  </si>
  <si>
    <t>kus</t>
  </si>
  <si>
    <t>780313942</t>
  </si>
  <si>
    <t>https://podminky.urs.cz/item/CS_URS_2025_01/899132111</t>
  </si>
  <si>
    <t>"Výšková úprava kanalizačních poklopů dle D101,01-05 a kubaturového listu (použit stávající materiál, předpok. doplnění vyrovnávacích prstenců):" 5</t>
  </si>
  <si>
    <t>Ostatní konstrukce a práce, bourání</t>
  </si>
  <si>
    <t>32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</si>
  <si>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</si>
  <si>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</si>
  <si>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248767901</t>
  </si>
  <si>
    <t>https://podminky.urs.cz/item/CS_URS_2025_01/916131113</t>
  </si>
  <si>
    <t>"Dle D101,01-05 a kubaturového listu:" 16</t>
  </si>
  <si>
    <t>33</t>
  </si>
  <si>
    <t>59217029</t>
  </si>
  <si>
    <t>obrubník silniční betonový nájezdový 1000x150x150mm</t>
  </si>
  <si>
    <t>-399623544</t>
  </si>
  <si>
    <t>16*1,02 'Přepočtené koeficientem množství</t>
  </si>
  <si>
    <t>34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</si>
  <si>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</si>
  <si>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</si>
  <si>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499101375</t>
  </si>
  <si>
    <t>https://podminky.urs.cz/item/CS_URS_2025_01/916131213</t>
  </si>
  <si>
    <t>"Dle D101,01-05 a kubaturového listu:" 73+6</t>
  </si>
  <si>
    <t>35</t>
  </si>
  <si>
    <t>59217031</t>
  </si>
  <si>
    <t>obrubník silniční betonový 1000x150x250mm</t>
  </si>
  <si>
    <t>-754674522</t>
  </si>
  <si>
    <t>73*1,02 'Přepočtené koeficientem množství</t>
  </si>
  <si>
    <t>36</t>
  </si>
  <si>
    <t>59217030</t>
  </si>
  <si>
    <t>obrubník silniční betonový přechodový 1000x150x150-250mm</t>
  </si>
  <si>
    <t>1051219551</t>
  </si>
  <si>
    <t>6*1,02 'Přepočtené koeficientem množství</t>
  </si>
  <si>
    <t>37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</si>
  <si>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</si>
  <si>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</si>
  <si>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-1132638984</t>
  </si>
  <si>
    <t>https://podminky.urs.cz/item/CS_URS_2025_01/916231213</t>
  </si>
  <si>
    <t>"Dle D101,01-05 a kubaturového listu:" 92</t>
  </si>
  <si>
    <t>38</t>
  </si>
  <si>
    <t>59217019</t>
  </si>
  <si>
    <t>obrubník betonový chodníkový 1000x100x200mm</t>
  </si>
  <si>
    <t>1244670213</t>
  </si>
  <si>
    <t>92*1,02 'Přepočtené koeficientem množství</t>
  </si>
  <si>
    <t>39</t>
  </si>
  <si>
    <t>919726123</t>
  </si>
  <si>
    <t>Geotextilie netkaná pro ochranu, separaci nebo filtraci měrná hmotnost přes 300 do 500 g/m2</t>
  </si>
  <si>
    <t>-1544015296</t>
  </si>
  <si>
    <t>https://podminky.urs.cz/item/CS_URS_2025_01/919726123</t>
  </si>
  <si>
    <t>997</t>
  </si>
  <si>
    <t>Přesun sutě</t>
  </si>
  <si>
    <t>40</t>
  </si>
  <si>
    <t>997006005</t>
  </si>
  <si>
    <t>Úprava stavebního odpadu drcení s dopravou na vzdálenost do 100 m a naložením do drtícího zařízení ze zdiva cihelného, kamenného a smíšeného</t>
  </si>
  <si>
    <t>-809021836</t>
  </si>
  <si>
    <t>https://podminky.urs.cz/item/CS_URS_2025_01/997006005</t>
  </si>
  <si>
    <t>36*2 'Přepočtené koeficientem množství</t>
  </si>
  <si>
    <t>41</t>
  </si>
  <si>
    <t>997221551</t>
  </si>
  <si>
    <t>Vodorovná doprava suti bez naložení, ale se složením a s hrubým urovnáním ze sypkých materiálů, na vzdálenost do 1 km</t>
  </si>
  <si>
    <t>-1475862632</t>
  </si>
  <si>
    <t>https://podminky.urs.cz/item/CS_URS_2025_01/997221551</t>
  </si>
  <si>
    <t>"Odvoz suti na skládku 5 km:"</t>
  </si>
  <si>
    <t>"Živice, pol. 3, 4:" 5,29+13,8</t>
  </si>
  <si>
    <t>"Předpokládaný přebytek štěrkovitých podkladních materiálů, které se nepoužijí do sanací:" 2,1*2</t>
  </si>
  <si>
    <t>42</t>
  </si>
  <si>
    <t>997221559</t>
  </si>
  <si>
    <t>Vodorovná doprava suti bez naložení, ale se složením a s hrubým urovnáním Příplatek k ceně za každý další započatý 1 km přes 1 km</t>
  </si>
  <si>
    <t>1285166301</t>
  </si>
  <si>
    <t>https://podminky.urs.cz/item/CS_URS_2025_01/997221559</t>
  </si>
  <si>
    <t>23,29*4 'Přepočtené koeficientem množství</t>
  </si>
  <si>
    <t>43</t>
  </si>
  <si>
    <t>997221561</t>
  </si>
  <si>
    <t>Vodorovná doprava suti bez naložení, ale se složením a s hrubým urovnáním z kusových materiálů, na vzdálenost do 1 km</t>
  </si>
  <si>
    <t>466779067</t>
  </si>
  <si>
    <t>https://podminky.urs.cz/item/CS_URS_2025_01/997221561</t>
  </si>
  <si>
    <t>"Beton dlažba, obrubníky, pol. 1, 5:" 18,2+30,34</t>
  </si>
  <si>
    <t>44</t>
  </si>
  <si>
    <t>997221569</t>
  </si>
  <si>
    <t>2024478083</t>
  </si>
  <si>
    <t>https://podminky.urs.cz/item/CS_URS_2025_01/997221569</t>
  </si>
  <si>
    <t>48,54*4 'Přepočtené koeficientem množství</t>
  </si>
  <si>
    <t>45</t>
  </si>
  <si>
    <t>997221861</t>
  </si>
  <si>
    <t>Poplatek za uložení stavebního odpadu na recyklační skládce (skládkovné) z prostého betonu zatříděného do Katalogu odpadů pod kódem 17 01 01</t>
  </si>
  <si>
    <t>-991386380</t>
  </si>
  <si>
    <t>https://podminky.urs.cz/item/CS_URS_2025_01/997221861</t>
  </si>
  <si>
    <t>46</t>
  </si>
  <si>
    <t>997221873</t>
  </si>
  <si>
    <t>943910904</t>
  </si>
  <si>
    <t>https://podminky.urs.cz/item/CS_URS_2025_01/997221873</t>
  </si>
  <si>
    <t>47</t>
  </si>
  <si>
    <t>997221875</t>
  </si>
  <si>
    <t>Poplatek za uložení stavebního odpadu na recyklační skládce (skládkovné) asfaltového bez obsahu dehtu zatříděného do Katalogu odpadů pod kódem 17 03 02</t>
  </si>
  <si>
    <t>-829099083</t>
  </si>
  <si>
    <t>https://podminky.urs.cz/item/CS_URS_2025_01/997221875</t>
  </si>
  <si>
    <t>998</t>
  </si>
  <si>
    <t>Přesun hmot</t>
  </si>
  <si>
    <t>48</t>
  </si>
  <si>
    <t>998223011</t>
  </si>
  <si>
    <t>Přesun hmot pro pozemní komunikace s krytem dlážděným dopravní vzdálenost do 200 m jakékoliv délky objektu</t>
  </si>
  <si>
    <t>318409942</t>
  </si>
  <si>
    <t>https://podminky.urs.cz/item/CS_URS_2025_01/998223011</t>
  </si>
  <si>
    <t>SO102 - Rozšíření silnice</t>
  </si>
  <si>
    <t>1245193342</t>
  </si>
  <si>
    <t>"Dle D102,01-05 a kubaturového listu, podkladní vrstva stávající vozovky (tl. 150 až 300 mm):" 30</t>
  </si>
  <si>
    <t>-886209294</t>
  </si>
  <si>
    <t>"Dle D102,01-05 a kubaturového listu, asfaltová vozovka, tl. vrstvy 50 mm:" 115</t>
  </si>
  <si>
    <t>113154524</t>
  </si>
  <si>
    <t>Frézování živičného podkladu nebo krytu s naložením hmot na dopravní prostředek plochy do 500 m2 pruhu šířky přes 0,5 m, tloušťky vrstvy 60 mm</t>
  </si>
  <si>
    <t>-1084315476</t>
  </si>
  <si>
    <t>https://podminky.urs.cz/item/CS_URS_2025_01/113154524</t>
  </si>
  <si>
    <t>"Dle D102,01-05 a kubaturového listu, asfaltová vozovka, tl. vrstvy 60 mm:" 40</t>
  </si>
  <si>
    <t>-168091653</t>
  </si>
  <si>
    <t>"Dle D102,01-05 a kubaturového listu, výkop:" 7</t>
  </si>
  <si>
    <t>"Dle D102,01-05 a kubaturového listu, výkop pro sanaci dle poznámky:" 16</t>
  </si>
  <si>
    <t>-960464181</t>
  </si>
  <si>
    <t>Poznámka k položce:_x000d_
Sanační vrstva - použitý odstraněný štěrkovity materiál ze stáv. zpevněných konstrukcí + homogenizace materiálu - poodrcení, třídení apod_x000d_
Čerpáno jen v případě neúnosné pláně - nutný souhlas TDI a investora. V opačném případě odvoz na zpoplatněnou skládku.</t>
  </si>
  <si>
    <t>"Dle D102,01-05 a kubaturového listu (přemístění materiálu na meziskládku):" 16</t>
  </si>
  <si>
    <t>"Dle D102,01-05 a kubaturového listu (přemístění materiálu z meziskládky do sanačního podkladu):" 16</t>
  </si>
  <si>
    <t>-2040083100</t>
  </si>
  <si>
    <t>-2084721134</t>
  </si>
  <si>
    <t>"Dle D102,01-05 a kubaturového listu (přemístění materiálu na meziskládku, nakládání na meziskládce):" 16</t>
  </si>
  <si>
    <t>-580112469</t>
  </si>
  <si>
    <t>"Dle D102,01-05 a kubaturového listu:" 16</t>
  </si>
  <si>
    <t>1235818071</t>
  </si>
  <si>
    <t>23*2 'Přepočtené koeficientem množství</t>
  </si>
  <si>
    <t>658984822</t>
  </si>
  <si>
    <t>-456518610</t>
  </si>
  <si>
    <t>"Dle D102,01-05 a kubaturového listu (přemístění materiálu na meziskládku, uložení na meziskládce):" 16</t>
  </si>
  <si>
    <t>-579267671</t>
  </si>
  <si>
    <t>"Dle D102,01-05 a kubaturového listu:" 51</t>
  </si>
  <si>
    <t>564851111</t>
  </si>
  <si>
    <t>Podklad ze štěrkodrti ŠD s rozprostřením a zhutněním plochy přes 100 m2, po zhutnění tl. 150 mm</t>
  </si>
  <si>
    <t>-1281246358</t>
  </si>
  <si>
    <t>https://podminky.urs.cz/item/CS_URS_2025_01/564851111</t>
  </si>
  <si>
    <t>"Dle D102,01-05 a kubaturového listu, ŠDa:" 30+60</t>
  </si>
  <si>
    <t>565135111</t>
  </si>
  <si>
    <t>Asfaltový beton vrstva podkladní ACP 16 (obalované kamenivo střednězrnné - OKS) s rozprostřením a zhutněním v pruhu šířky přes 1,5 do 3 m, po zhutnění tl. 50 mm</t>
  </si>
  <si>
    <t>669564432</t>
  </si>
  <si>
    <t>https://podminky.urs.cz/item/CS_URS_2025_01/565135111</t>
  </si>
  <si>
    <t>"Dle D102,01-05 a kubaturového listu:" 40</t>
  </si>
  <si>
    <t>573111112</t>
  </si>
  <si>
    <t>Postřik infiltrační PI z asfaltu silničního s posypem kamenivem, v množství 1,00 kg/m2</t>
  </si>
  <si>
    <t>-601216189</t>
  </si>
  <si>
    <t>https://podminky.urs.cz/item/CS_URS_2025_01/573111112</t>
  </si>
  <si>
    <t>168246661</t>
  </si>
  <si>
    <t>"Dle D102,01-05 a kubaturového listu:" 73+51</t>
  </si>
  <si>
    <t>1056994419</t>
  </si>
  <si>
    <t>"Dle D102,01-05 a kubaturového listu:" 73</t>
  </si>
  <si>
    <t>577155112</t>
  </si>
  <si>
    <t>Asfaltový beton vrstva ložní ACL 16 (ABH) s rozprostřením a zhutněním z nemodifikovaného asfaltu v pruhu šířky do 3 m, po zhutnění tl. 60 mm</t>
  </si>
  <si>
    <t>96881863</t>
  </si>
  <si>
    <t>https://podminky.urs.cz/item/CS_URS_2025_01/577155112</t>
  </si>
  <si>
    <t>899132212</t>
  </si>
  <si>
    <t>Výměna (výšková úprava) poklopu vodovodního samonivelačního nebo pevného šoupátkového</t>
  </si>
  <si>
    <t>346706625</t>
  </si>
  <si>
    <t>https://podminky.urs.cz/item/CS_URS_2025_01/899132212</t>
  </si>
  <si>
    <t>"Výšková úprava poklopů šoupat dle D102,01-05 a kubaturového listu (použit stávající materiál):" 2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</si>
  <si>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</si>
  <si>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</si>
  <si>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-1005988037</t>
  </si>
  <si>
    <t>https://podminky.urs.cz/item/CS_URS_2025_01/916111123</t>
  </si>
  <si>
    <t>"Dle D102,01-05 a kubaturového listu (použit materiál investora):" 190</t>
  </si>
  <si>
    <t>919112222</t>
  </si>
  <si>
    <t>Řezání dilatačních spár v živičném krytu vytvoření komůrky pro těsnící zálivku šířky 15 mm, hloubky 25 mm</t>
  </si>
  <si>
    <t>351254221</t>
  </si>
  <si>
    <t>https://podminky.urs.cz/item/CS_URS_2025_01/919112222</t>
  </si>
  <si>
    <t>"Dle D102,01-05 a kubaturového listu (řezání na styku původní a nové obrusné vrstvy):" 98</t>
  </si>
  <si>
    <t>919122121</t>
  </si>
  <si>
    <t>Utěsnění dilatačních spár zálivkou za tepla v cementobetonovém nebo živičném krytu včetně adhezního nátěru s těsnicím profilem pod zálivkou, pro komůrky šířky 15 mm, hloubky 25 mm</t>
  </si>
  <si>
    <t>-1651337269</t>
  </si>
  <si>
    <t>https://podminky.urs.cz/item/CS_URS_2025_01/919122121</t>
  </si>
  <si>
    <t>-46788775</t>
  </si>
  <si>
    <t>919735111</t>
  </si>
  <si>
    <t>Řezání stávajícího živičného krytu nebo podkladu hloubky do 50 mm</t>
  </si>
  <si>
    <t>298227419</t>
  </si>
  <si>
    <t>https://podminky.urs.cz/item/CS_URS_2025_01/919735111</t>
  </si>
  <si>
    <t>"Dle D102,01-05 a kubaturového listu (řezání stávajícího krytu):" 148,3</t>
  </si>
  <si>
    <t>919735112</t>
  </si>
  <si>
    <t>Řezání stávajícího živičného krytu nebo podkladu hloubky přes 50 do 100 mm</t>
  </si>
  <si>
    <t>1822342726</t>
  </si>
  <si>
    <t>https://podminky.urs.cz/item/CS_URS_2025_01/919735112</t>
  </si>
  <si>
    <t>"Dle D102,01-05 a kubaturového listu (řezání stávajícího krytu):" 52,5</t>
  </si>
  <si>
    <t>1875088069</t>
  </si>
  <si>
    <t>16*2 'Přepočtené koeficientem množství</t>
  </si>
  <si>
    <t>203075064</t>
  </si>
  <si>
    <t>"Živice, pol. 2:" 18,86</t>
  </si>
  <si>
    <t>-1180771715</t>
  </si>
  <si>
    <t>18,86*4 'Přepočtené koeficientem množství</t>
  </si>
  <si>
    <t>89708098</t>
  </si>
  <si>
    <t>"Dle D102,01-05 a kubaturového listu:" 18,86</t>
  </si>
  <si>
    <t>998225111</t>
  </si>
  <si>
    <t>Přesun hmot pro komunikace s krytem z kameniva, monolitickým betonovým nebo živičným dopravní vzdálenost do 200 m jakékoliv délky objektu</t>
  </si>
  <si>
    <t>-925858843</t>
  </si>
  <si>
    <t>https://podminky.urs.cz/item/CS_URS_2025_01/998225111</t>
  </si>
  <si>
    <t>VON - Vedlejší a ostatní náklady</t>
  </si>
  <si>
    <t>OST,VRN - Ostatní náklady a vedlejší rozpočtové náklady</t>
  </si>
  <si>
    <t>OST,VRN</t>
  </si>
  <si>
    <t>Ostatní náklady a vedlejší rozpočtové náklady</t>
  </si>
  <si>
    <t>900001</t>
  </si>
  <si>
    <t xml:space="preserve">Vybudování zařízení staveniště, včetně vybudování a zabezpečení deponií a mezideponií a staveništního zázemí, provoz zařízení staveniště a jeho likvidace </t>
  </si>
  <si>
    <t>soubor</t>
  </si>
  <si>
    <t>-134169006</t>
  </si>
  <si>
    <t>900005</t>
  </si>
  <si>
    <t xml:space="preserve">Zhotovení dokumentace skutečného provedení stavby </t>
  </si>
  <si>
    <t>74742822</t>
  </si>
  <si>
    <t>Poznámka k položce:_x000d_
Dokumentace skutečného provedení v digitální a papírové podobě</t>
  </si>
  <si>
    <t>900006</t>
  </si>
  <si>
    <t>Geodetické zaměření skutečného provedení stavby včetně zpracování geometrického plánu a případných úprav v systému GIS</t>
  </si>
  <si>
    <t>-1554532858</t>
  </si>
  <si>
    <t>900007</t>
  </si>
  <si>
    <t>Vytýčení jednotlivých částí stavby akreditovaným geodetem</t>
  </si>
  <si>
    <t>976704479</t>
  </si>
  <si>
    <t>900008</t>
  </si>
  <si>
    <t>Zaměření a vytýčení stávajících inženýrských sítí a opatření pro ochranu inženýrských sítí</t>
  </si>
  <si>
    <t>-1878049100</t>
  </si>
  <si>
    <t>Poznámka k položce:_x000d_
Kompletní vytyčení inženýrských sítí a opatření pro ochranu inženýrských sítí dle podmínek příslušného správce sítě (včetně doplnění potřebných chrániček).</t>
  </si>
  <si>
    <t>900011</t>
  </si>
  <si>
    <t>Dočasná dopravní opatření a provozní vlivy, instalace, údržba a rozebrání přechodného dopravního značení a zpracování příslušné projektové dokumentace DIO a DIR</t>
  </si>
  <si>
    <t>-1288733497</t>
  </si>
  <si>
    <t>Poznámka k položce:_x000d_
Kompletní dopravně inženýrské opatření . _x000d_
Přechodné svislé a vodorovné dopravní značení, dopravní zařízení, jejich dodávka, _x000d_
montáž, demontáž, kontrola údržba, servis, přeznačování a manipulace s nimi. _x000d_
Zajištění inženýrské činnosti pro projednání DIO. _x000d_
Zajištění veškerých rozhodnutí o uzavírkách a stanovení přechodné úpravy _x000d_
provozu na pozemní komunikaci.</t>
  </si>
  <si>
    <t>900016</t>
  </si>
  <si>
    <t>Kompletační a koordinační a inženýrská činnost</t>
  </si>
  <si>
    <t>291701226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</si>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</sst>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44" TargetMode="External" /><Relationship Id="rId2" Type="http://schemas.openxmlformats.org/officeDocument/2006/relationships/hyperlink" Target="https://podminky.urs.cz/item/CS_URS_2025_01/113107162" TargetMode="External" /><Relationship Id="rId3" Type="http://schemas.openxmlformats.org/officeDocument/2006/relationships/hyperlink" Target="https://podminky.urs.cz/item/CS_URS_2025_01/113154523" TargetMode="External" /><Relationship Id="rId4" Type="http://schemas.openxmlformats.org/officeDocument/2006/relationships/hyperlink" Target="https://podminky.urs.cz/item/CS_URS_2025_01/113154528" TargetMode="External" /><Relationship Id="rId5" Type="http://schemas.openxmlformats.org/officeDocument/2006/relationships/hyperlink" Target="https://podminky.urs.cz/item/CS_URS_2025_01/113202111" TargetMode="External" /><Relationship Id="rId6" Type="http://schemas.openxmlformats.org/officeDocument/2006/relationships/hyperlink" Target="https://podminky.urs.cz/item/CS_URS_2025_01/131251103" TargetMode="External" /><Relationship Id="rId7" Type="http://schemas.openxmlformats.org/officeDocument/2006/relationships/hyperlink" Target="https://podminky.urs.cz/item/CS_URS_2025_01/162251102" TargetMode="External" /><Relationship Id="rId8" Type="http://schemas.openxmlformats.org/officeDocument/2006/relationships/hyperlink" Target="https://podminky.urs.cz/item/CS_URS_2025_01/162651112" TargetMode="External" /><Relationship Id="rId9" Type="http://schemas.openxmlformats.org/officeDocument/2006/relationships/hyperlink" Target="https://podminky.urs.cz/item/CS_URS_2025_01/167151102" TargetMode="External" /><Relationship Id="rId10" Type="http://schemas.openxmlformats.org/officeDocument/2006/relationships/hyperlink" Target="https://podminky.urs.cz/item/CS_URS_2025_01/171151112" TargetMode="External" /><Relationship Id="rId11" Type="http://schemas.openxmlformats.org/officeDocument/2006/relationships/hyperlink" Target="https://podminky.urs.cz/item/CS_URS_2025_01/171201231" TargetMode="External" /><Relationship Id="rId12" Type="http://schemas.openxmlformats.org/officeDocument/2006/relationships/hyperlink" Target="https://podminky.urs.cz/item/CS_URS_2025_01/171251109" TargetMode="External" /><Relationship Id="rId13" Type="http://schemas.openxmlformats.org/officeDocument/2006/relationships/hyperlink" Target="https://podminky.urs.cz/item/CS_URS_2025_01/171251201" TargetMode="External" /><Relationship Id="rId14" Type="http://schemas.openxmlformats.org/officeDocument/2006/relationships/hyperlink" Target="https://podminky.urs.cz/item/CS_URS_2025_01/174151101" TargetMode="External" /><Relationship Id="rId15" Type="http://schemas.openxmlformats.org/officeDocument/2006/relationships/hyperlink" Target="https://podminky.urs.cz/item/CS_URS_2025_01/181111111" TargetMode="External" /><Relationship Id="rId16" Type="http://schemas.openxmlformats.org/officeDocument/2006/relationships/hyperlink" Target="https://podminky.urs.cz/item/CS_URS_2025_01/181152302" TargetMode="External" /><Relationship Id="rId17" Type="http://schemas.openxmlformats.org/officeDocument/2006/relationships/hyperlink" Target="https://podminky.urs.cz/item/CS_URS_2025_01/181351003" TargetMode="External" /><Relationship Id="rId18" Type="http://schemas.openxmlformats.org/officeDocument/2006/relationships/hyperlink" Target="https://podminky.urs.cz/item/CS_URS_2025_01/181411121" TargetMode="External" /><Relationship Id="rId19" Type="http://schemas.openxmlformats.org/officeDocument/2006/relationships/hyperlink" Target="https://podminky.urs.cz/item/CS_URS_2025_01/564861111" TargetMode="External" /><Relationship Id="rId20" Type="http://schemas.openxmlformats.org/officeDocument/2006/relationships/hyperlink" Target="https://podminky.urs.cz/item/CS_URS_2025_01/564871111" TargetMode="External" /><Relationship Id="rId21" Type="http://schemas.openxmlformats.org/officeDocument/2006/relationships/hyperlink" Target="https://podminky.urs.cz/item/CS_URS_2025_01/573211107" TargetMode="External" /><Relationship Id="rId22" Type="http://schemas.openxmlformats.org/officeDocument/2006/relationships/hyperlink" Target="https://podminky.urs.cz/item/CS_URS_2025_01/577144111" TargetMode="External" /><Relationship Id="rId23" Type="http://schemas.openxmlformats.org/officeDocument/2006/relationships/hyperlink" Target="https://podminky.urs.cz/item/CS_URS_2025_01/596211112" TargetMode="External" /><Relationship Id="rId24" Type="http://schemas.openxmlformats.org/officeDocument/2006/relationships/hyperlink" Target="https://podminky.urs.cz/item/CS_URS_2025_01/596212212" TargetMode="External" /><Relationship Id="rId25" Type="http://schemas.openxmlformats.org/officeDocument/2006/relationships/hyperlink" Target="https://podminky.urs.cz/item/CS_URS_2025_01/899132111" TargetMode="External" /><Relationship Id="rId26" Type="http://schemas.openxmlformats.org/officeDocument/2006/relationships/hyperlink" Target="https://podminky.urs.cz/item/CS_URS_2025_01/916131113" TargetMode="External" /><Relationship Id="rId27" Type="http://schemas.openxmlformats.org/officeDocument/2006/relationships/hyperlink" Target="https://podminky.urs.cz/item/CS_URS_2025_01/916131213" TargetMode="External" /><Relationship Id="rId28" Type="http://schemas.openxmlformats.org/officeDocument/2006/relationships/hyperlink" Target="https://podminky.urs.cz/item/CS_URS_2025_01/916231213" TargetMode="External" /><Relationship Id="rId29" Type="http://schemas.openxmlformats.org/officeDocument/2006/relationships/hyperlink" Target="https://podminky.urs.cz/item/CS_URS_2025_01/919726123" TargetMode="External" /><Relationship Id="rId30" Type="http://schemas.openxmlformats.org/officeDocument/2006/relationships/hyperlink" Target="https://podminky.urs.cz/item/CS_URS_2025_01/997006005" TargetMode="External" /><Relationship Id="rId31" Type="http://schemas.openxmlformats.org/officeDocument/2006/relationships/hyperlink" Target="https://podminky.urs.cz/item/CS_URS_2025_01/997221551" TargetMode="External" /><Relationship Id="rId32" Type="http://schemas.openxmlformats.org/officeDocument/2006/relationships/hyperlink" Target="https://podminky.urs.cz/item/CS_URS_2025_01/997221559" TargetMode="External" /><Relationship Id="rId33" Type="http://schemas.openxmlformats.org/officeDocument/2006/relationships/hyperlink" Target="https://podminky.urs.cz/item/CS_URS_2025_01/997221561" TargetMode="External" /><Relationship Id="rId34" Type="http://schemas.openxmlformats.org/officeDocument/2006/relationships/hyperlink" Target="https://podminky.urs.cz/item/CS_URS_2025_01/997221569" TargetMode="External" /><Relationship Id="rId35" Type="http://schemas.openxmlformats.org/officeDocument/2006/relationships/hyperlink" Target="https://podminky.urs.cz/item/CS_URS_2025_01/997221861" TargetMode="External" /><Relationship Id="rId36" Type="http://schemas.openxmlformats.org/officeDocument/2006/relationships/hyperlink" Target="https://podminky.urs.cz/item/CS_URS_2025_01/997221873" TargetMode="External" /><Relationship Id="rId37" Type="http://schemas.openxmlformats.org/officeDocument/2006/relationships/hyperlink" Target="https://podminky.urs.cz/item/CS_URS_2025_01/997221875" TargetMode="External" /><Relationship Id="rId38" Type="http://schemas.openxmlformats.org/officeDocument/2006/relationships/hyperlink" Target="https://podminky.urs.cz/item/CS_URS_2025_01/998223011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162" TargetMode="External" /><Relationship Id="rId2" Type="http://schemas.openxmlformats.org/officeDocument/2006/relationships/hyperlink" Target="https://podminky.urs.cz/item/CS_URS_2025_01/113154523" TargetMode="External" /><Relationship Id="rId3" Type="http://schemas.openxmlformats.org/officeDocument/2006/relationships/hyperlink" Target="https://podminky.urs.cz/item/CS_URS_2025_01/113154524" TargetMode="External" /><Relationship Id="rId4" Type="http://schemas.openxmlformats.org/officeDocument/2006/relationships/hyperlink" Target="https://podminky.urs.cz/item/CS_URS_2025_01/131251103" TargetMode="External" /><Relationship Id="rId5" Type="http://schemas.openxmlformats.org/officeDocument/2006/relationships/hyperlink" Target="https://podminky.urs.cz/item/CS_URS_2025_01/162251102" TargetMode="External" /><Relationship Id="rId6" Type="http://schemas.openxmlformats.org/officeDocument/2006/relationships/hyperlink" Target="https://podminky.urs.cz/item/CS_URS_2025_01/162651112" TargetMode="External" /><Relationship Id="rId7" Type="http://schemas.openxmlformats.org/officeDocument/2006/relationships/hyperlink" Target="https://podminky.urs.cz/item/CS_URS_2025_01/167151102" TargetMode="External" /><Relationship Id="rId8" Type="http://schemas.openxmlformats.org/officeDocument/2006/relationships/hyperlink" Target="https://podminky.urs.cz/item/CS_URS_2025_01/171151112" TargetMode="External" /><Relationship Id="rId9" Type="http://schemas.openxmlformats.org/officeDocument/2006/relationships/hyperlink" Target="https://podminky.urs.cz/item/CS_URS_2025_01/171201231" TargetMode="External" /><Relationship Id="rId10" Type="http://schemas.openxmlformats.org/officeDocument/2006/relationships/hyperlink" Target="https://podminky.urs.cz/item/CS_URS_2025_01/171251109" TargetMode="External" /><Relationship Id="rId11" Type="http://schemas.openxmlformats.org/officeDocument/2006/relationships/hyperlink" Target="https://podminky.urs.cz/item/CS_URS_2025_01/171251201" TargetMode="External" /><Relationship Id="rId12" Type="http://schemas.openxmlformats.org/officeDocument/2006/relationships/hyperlink" Target="https://podminky.urs.cz/item/CS_URS_2025_01/181152302" TargetMode="External" /><Relationship Id="rId13" Type="http://schemas.openxmlformats.org/officeDocument/2006/relationships/hyperlink" Target="https://podminky.urs.cz/item/CS_URS_2025_01/564851111" TargetMode="External" /><Relationship Id="rId14" Type="http://schemas.openxmlformats.org/officeDocument/2006/relationships/hyperlink" Target="https://podminky.urs.cz/item/CS_URS_2025_01/565135111" TargetMode="External" /><Relationship Id="rId15" Type="http://schemas.openxmlformats.org/officeDocument/2006/relationships/hyperlink" Target="https://podminky.urs.cz/item/CS_URS_2025_01/573111112" TargetMode="External" /><Relationship Id="rId16" Type="http://schemas.openxmlformats.org/officeDocument/2006/relationships/hyperlink" Target="https://podminky.urs.cz/item/CS_URS_2025_01/573211107" TargetMode="External" /><Relationship Id="rId17" Type="http://schemas.openxmlformats.org/officeDocument/2006/relationships/hyperlink" Target="https://podminky.urs.cz/item/CS_URS_2025_01/577144111" TargetMode="External" /><Relationship Id="rId18" Type="http://schemas.openxmlformats.org/officeDocument/2006/relationships/hyperlink" Target="https://podminky.urs.cz/item/CS_URS_2025_01/577155112" TargetMode="External" /><Relationship Id="rId19" Type="http://schemas.openxmlformats.org/officeDocument/2006/relationships/hyperlink" Target="https://podminky.urs.cz/item/CS_URS_2025_01/899132212" TargetMode="External" /><Relationship Id="rId20" Type="http://schemas.openxmlformats.org/officeDocument/2006/relationships/hyperlink" Target="https://podminky.urs.cz/item/CS_URS_2025_01/916111123" TargetMode="External" /><Relationship Id="rId21" Type="http://schemas.openxmlformats.org/officeDocument/2006/relationships/hyperlink" Target="https://podminky.urs.cz/item/CS_URS_2025_01/919112222" TargetMode="External" /><Relationship Id="rId22" Type="http://schemas.openxmlformats.org/officeDocument/2006/relationships/hyperlink" Target="https://podminky.urs.cz/item/CS_URS_2025_01/919122121" TargetMode="External" /><Relationship Id="rId23" Type="http://schemas.openxmlformats.org/officeDocument/2006/relationships/hyperlink" Target="https://podminky.urs.cz/item/CS_URS_2025_01/919726123" TargetMode="External" /><Relationship Id="rId24" Type="http://schemas.openxmlformats.org/officeDocument/2006/relationships/hyperlink" Target="https://podminky.urs.cz/item/CS_URS_2025_01/919735111" TargetMode="External" /><Relationship Id="rId25" Type="http://schemas.openxmlformats.org/officeDocument/2006/relationships/hyperlink" Target="https://podminky.urs.cz/item/CS_URS_2025_01/919735112" TargetMode="External" /><Relationship Id="rId26" Type="http://schemas.openxmlformats.org/officeDocument/2006/relationships/hyperlink" Target="https://podminky.urs.cz/item/CS_URS_2025_01/997006005" TargetMode="External" /><Relationship Id="rId27" Type="http://schemas.openxmlformats.org/officeDocument/2006/relationships/hyperlink" Target="https://podminky.urs.cz/item/CS_URS_2025_01/997221551" TargetMode="External" /><Relationship Id="rId28" Type="http://schemas.openxmlformats.org/officeDocument/2006/relationships/hyperlink" Target="https://podminky.urs.cz/item/CS_URS_2025_01/997221559" TargetMode="External" /><Relationship Id="rId29" Type="http://schemas.openxmlformats.org/officeDocument/2006/relationships/hyperlink" Target="https://podminky.urs.cz/item/CS_URS_2025_01/997221875" TargetMode="External" /><Relationship Id="rId30" Type="http://schemas.openxmlformats.org/officeDocument/2006/relationships/hyperlink" Target="https://podminky.urs.cz/item/CS_URS_2025_01/998225111" TargetMode="External" /><Relationship Id="rId3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2025/021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Dolní Žleb - stavební úpravy chodníku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k. ú. Šternberk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25. 2. 2025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69</v>
      </c>
      <c r="BT54" s="111" t="s">
        <v>70</v>
      </c>
      <c r="BU54" s="112" t="s">
        <v>71</v>
      </c>
      <c r="BV54" s="111" t="s">
        <v>72</v>
      </c>
      <c r="BW54" s="111" t="s">
        <v>5</v>
      </c>
      <c r="BX54" s="111" t="s">
        <v>73</v>
      </c>
      <c r="CL54" s="111" t="s">
        <v>19</v>
      </c>
    </row>
    <row r="55" s="7" customFormat="1" ht="16.5" customHeight="1">
      <c r="A55" s="113" t="s">
        <v>74</v>
      </c>
      <c r="B55" s="114"/>
      <c r="C55" s="115"/>
      <c r="D55" s="116" t="s">
        <v>75</v>
      </c>
      <c r="E55" s="116"/>
      <c r="F55" s="116"/>
      <c r="G55" s="116"/>
      <c r="H55" s="116"/>
      <c r="I55" s="117"/>
      <c r="J55" s="116" t="s">
        <v>76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'SO101 - Chodník'!J30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77</v>
      </c>
      <c r="AR55" s="120"/>
      <c r="AS55" s="121">
        <v>0</v>
      </c>
      <c r="AT55" s="122">
        <f>ROUND(SUM(AV55:AW55),2)</f>
        <v>0</v>
      </c>
      <c r="AU55" s="123">
        <f>'SO101 - Chodník'!P86</f>
        <v>0</v>
      </c>
      <c r="AV55" s="122">
        <f>'SO101 - Chodník'!J33</f>
        <v>0</v>
      </c>
      <c r="AW55" s="122">
        <f>'SO101 - Chodník'!J34</f>
        <v>0</v>
      </c>
      <c r="AX55" s="122">
        <f>'SO101 - Chodník'!J35</f>
        <v>0</v>
      </c>
      <c r="AY55" s="122">
        <f>'SO101 - Chodník'!J36</f>
        <v>0</v>
      </c>
      <c r="AZ55" s="122">
        <f>'SO101 - Chodník'!F33</f>
        <v>0</v>
      </c>
      <c r="BA55" s="122">
        <f>'SO101 - Chodník'!F34</f>
        <v>0</v>
      </c>
      <c r="BB55" s="122">
        <f>'SO101 - Chodník'!F35</f>
        <v>0</v>
      </c>
      <c r="BC55" s="122">
        <f>'SO101 - Chodník'!F36</f>
        <v>0</v>
      </c>
      <c r="BD55" s="124">
        <f>'SO101 - Chodník'!F37</f>
        <v>0</v>
      </c>
      <c r="BE55" s="7"/>
      <c r="BT55" s="125" t="s">
        <v>78</v>
      </c>
      <c r="BV55" s="125" t="s">
        <v>72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7" customFormat="1" ht="16.5" customHeight="1">
      <c r="A56" s="113" t="s">
        <v>74</v>
      </c>
      <c r="B56" s="114"/>
      <c r="C56" s="115"/>
      <c r="D56" s="116" t="s">
        <v>81</v>
      </c>
      <c r="E56" s="116"/>
      <c r="F56" s="116"/>
      <c r="G56" s="116"/>
      <c r="H56" s="116"/>
      <c r="I56" s="117"/>
      <c r="J56" s="116" t="s">
        <v>82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'SO102 - Rozšíření silnice'!J30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77</v>
      </c>
      <c r="AR56" s="120"/>
      <c r="AS56" s="121">
        <v>0</v>
      </c>
      <c r="AT56" s="122">
        <f>ROUND(SUM(AV56:AW56),2)</f>
        <v>0</v>
      </c>
      <c r="AU56" s="123">
        <f>'SO102 - Rozšíření silnice'!P86</f>
        <v>0</v>
      </c>
      <c r="AV56" s="122">
        <f>'SO102 - Rozšíření silnice'!J33</f>
        <v>0</v>
      </c>
      <c r="AW56" s="122">
        <f>'SO102 - Rozšíření silnice'!J34</f>
        <v>0</v>
      </c>
      <c r="AX56" s="122">
        <f>'SO102 - Rozšíření silnice'!J35</f>
        <v>0</v>
      </c>
      <c r="AY56" s="122">
        <f>'SO102 - Rozšíření silnice'!J36</f>
        <v>0</v>
      </c>
      <c r="AZ56" s="122">
        <f>'SO102 - Rozšíření silnice'!F33</f>
        <v>0</v>
      </c>
      <c r="BA56" s="122">
        <f>'SO102 - Rozšíření silnice'!F34</f>
        <v>0</v>
      </c>
      <c r="BB56" s="122">
        <f>'SO102 - Rozšíření silnice'!F35</f>
        <v>0</v>
      </c>
      <c r="BC56" s="122">
        <f>'SO102 - Rozšíření silnice'!F36</f>
        <v>0</v>
      </c>
      <c r="BD56" s="124">
        <f>'SO102 - Rozšíření silnice'!F37</f>
        <v>0</v>
      </c>
      <c r="BE56" s="7"/>
      <c r="BT56" s="125" t="s">
        <v>78</v>
      </c>
      <c r="BV56" s="125" t="s">
        <v>72</v>
      </c>
      <c r="BW56" s="125" t="s">
        <v>83</v>
      </c>
      <c r="BX56" s="125" t="s">
        <v>5</v>
      </c>
      <c r="CL56" s="125" t="s">
        <v>19</v>
      </c>
      <c r="CM56" s="125" t="s">
        <v>80</v>
      </c>
    </row>
    <row r="57" s="7" customFormat="1" ht="16.5" customHeight="1">
      <c r="A57" s="113" t="s">
        <v>74</v>
      </c>
      <c r="B57" s="114"/>
      <c r="C57" s="115"/>
      <c r="D57" s="116" t="s">
        <v>84</v>
      </c>
      <c r="E57" s="116"/>
      <c r="F57" s="116"/>
      <c r="G57" s="116"/>
      <c r="H57" s="116"/>
      <c r="I57" s="117"/>
      <c r="J57" s="116" t="s">
        <v>85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'VON - Vedlejší a ostatní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77</v>
      </c>
      <c r="AR57" s="120"/>
      <c r="AS57" s="126">
        <v>0</v>
      </c>
      <c r="AT57" s="127">
        <f>ROUND(SUM(AV57:AW57),2)</f>
        <v>0</v>
      </c>
      <c r="AU57" s="128">
        <f>'VON - Vedlejší a ostatní ...'!P80</f>
        <v>0</v>
      </c>
      <c r="AV57" s="127">
        <f>'VON - Vedlejší a ostatní ...'!J33</f>
        <v>0</v>
      </c>
      <c r="AW57" s="127">
        <f>'VON - Vedlejší a ostatní ...'!J34</f>
        <v>0</v>
      </c>
      <c r="AX57" s="127">
        <f>'VON - Vedlejší a ostatní ...'!J35</f>
        <v>0</v>
      </c>
      <c r="AY57" s="127">
        <f>'VON - Vedlejší a ostatní ...'!J36</f>
        <v>0</v>
      </c>
      <c r="AZ57" s="127">
        <f>'VON - Vedlejší a ostatní ...'!F33</f>
        <v>0</v>
      </c>
      <c r="BA57" s="127">
        <f>'VON - Vedlejší a ostatní ...'!F34</f>
        <v>0</v>
      </c>
      <c r="BB57" s="127">
        <f>'VON - Vedlejší a ostatní ...'!F35</f>
        <v>0</v>
      </c>
      <c r="BC57" s="127">
        <f>'VON - Vedlejší a ostatní ...'!F36</f>
        <v>0</v>
      </c>
      <c r="BD57" s="129">
        <f>'VON - Vedlejší a ostatní ...'!F37</f>
        <v>0</v>
      </c>
      <c r="BE57" s="7"/>
      <c r="BT57" s="125" t="s">
        <v>78</v>
      </c>
      <c r="BV57" s="125" t="s">
        <v>72</v>
      </c>
      <c r="BW57" s="125" t="s">
        <v>86</v>
      </c>
      <c r="BX57" s="125" t="s">
        <v>5</v>
      </c>
      <c r="CL57" s="125" t="s">
        <v>19</v>
      </c>
      <c r="CM57" s="125" t="s">
        <v>80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/SC5DGX72oR3VDifXas6KP7xl+unr1YtssKTwK80vXvIhyLjcEzohY+cSXnJXyy9OC07xNOPhD1VdZ4sU2M49Q==" hashValue="zm0hRbEIUg+eBnUNrOaiC8iAF0V6Fg89F4m7iF6+9cMlowXXzGfdrsUhV+lkQJH25ayvZBd5EVI+Xv2/JDqSLw==" algorithmName="SHA-512" password="CC51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101 - Chodník'!C2" display="/"/>
    <hyperlink ref="A56" location="'SO102 - Rozšíření silnice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Dolní Žleb - stavební úpravy chodníku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ROUND((SUM(BE86:BE314)),  2)</f>
        <v>0</v>
      </c>
      <c r="G33" s="40"/>
      <c r="H33" s="40"/>
      <c r="I33" s="150">
        <v>0.20999999999999999</v>
      </c>
      <c r="J33" s="149">
        <f>ROUND(((SUM(BE86:BE314))*I33),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ROUND((SUM(BF86:BF314)),  2)</f>
        <v>0</v>
      </c>
      <c r="G34" s="40"/>
      <c r="H34" s="40"/>
      <c r="I34" s="150">
        <v>0.12</v>
      </c>
      <c r="J34" s="149">
        <f>ROUND(((SUM(BF86:BF314))*I34),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ROUND((SUM(BG86:BG314)),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ROUND((SUM(BH86:BH314)),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ROUND((SUM(BI86:BI314)),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Dolní Žleb - stavební úpravy chodníku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SO101 - Chodník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 ú. Šternberk</v>
      </c>
      <c r="G52" s="42"/>
      <c r="H52" s="42"/>
      <c r="I52" s="34" t="s">
        <v>23</v>
      </c>
      <c r="J52" s="74" t="str">
        <f>IF(J12="","",J12)</f>
        <v>25. 2. 2025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J178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J236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J241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J266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100</v>
      </c>
      <c r="E66" s="176"/>
      <c r="F66" s="176"/>
      <c r="G66" s="176"/>
      <c r="H66" s="176"/>
      <c r="I66" s="176"/>
      <c r="J66" s="177">
        <f>J312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101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Dolní Žleb - stavební úpravy chodníku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88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SO101 - Chodník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k. ú. Šternberk</v>
      </c>
      <c r="G80" s="42"/>
      <c r="H80" s="42"/>
      <c r="I80" s="34" t="s">
        <v>23</v>
      </c>
      <c r="J80" s="74" t="str">
        <f>IF(J12="","",J12)</f>
        <v>25. 2. 2025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31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33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102</v>
      </c>
      <c r="D85" s="182" t="s">
        <v>55</v>
      </c>
      <c r="E85" s="182" t="s">
        <v>51</v>
      </c>
      <c r="F85" s="182" t="s">
        <v>52</v>
      </c>
      <c r="G85" s="182" t="s">
        <v>103</v>
      </c>
      <c r="H85" s="182" t="s">
        <v>104</v>
      </c>
      <c r="I85" s="182" t="s">
        <v>105</v>
      </c>
      <c r="J85" s="182" t="s">
        <v>92</v>
      </c>
      <c r="K85" s="183" t="s">
        <v>106</v>
      </c>
      <c r="L85" s="184"/>
      <c r="M85" s="94" t="s">
        <v>19</v>
      </c>
      <c r="N85" s="95" t="s">
        <v>40</v>
      </c>
      <c r="O85" s="95" t="s">
        <v>107</v>
      </c>
      <c r="P85" s="95" t="s">
        <v>108</v>
      </c>
      <c r="Q85" s="95" t="s">
        <v>109</v>
      </c>
      <c r="R85" s="95" t="s">
        <v>110</v>
      </c>
      <c r="S85" s="95" t="s">
        <v>111</v>
      </c>
      <c r="T85" s="96" t="s">
        <v>112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113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88.986588399999988</v>
      </c>
      <c r="S86" s="98"/>
      <c r="T86" s="188">
        <f>T87</f>
        <v>161.5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69</v>
      </c>
      <c r="AU86" s="19" t="s">
        <v>93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69</v>
      </c>
      <c r="E87" s="193" t="s">
        <v>114</v>
      </c>
      <c r="F87" s="193" t="s">
        <v>115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P88+P178+P236+P241+P266+P312</f>
        <v>0</v>
      </c>
      <c r="Q87" s="198"/>
      <c r="R87" s="199">
        <f>R88+R178+R236+R241+R266+R312</f>
        <v>88.986588399999988</v>
      </c>
      <c r="S87" s="198"/>
      <c r="T87" s="200">
        <f>T88+T178+T236+T241+T266+T312</f>
        <v>161.5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78</v>
      </c>
      <c r="AT87" s="202" t="s">
        <v>69</v>
      </c>
      <c r="AU87" s="202" t="s">
        <v>70</v>
      </c>
      <c r="AY87" s="201" t="s">
        <v>116</v>
      </c>
      <c r="BK87" s="203">
        <f>BK88+BK178+BK236+BK241+BK266+BK312</f>
        <v>0</v>
      </c>
    </row>
    <row r="88" s="12" customFormat="1" ht="22.8" customHeight="1">
      <c r="A88" s="12"/>
      <c r="B88" s="190"/>
      <c r="C88" s="191"/>
      <c r="D88" s="192" t="s">
        <v>69</v>
      </c>
      <c r="E88" s="204" t="s">
        <v>78</v>
      </c>
      <c r="F88" s="204" t="s">
        <v>117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SUM(P89:P177)</f>
        <v>0</v>
      </c>
      <c r="Q88" s="198"/>
      <c r="R88" s="199">
        <f>SUM(R89:R177)</f>
        <v>0.00496</v>
      </c>
      <c r="S88" s="198"/>
      <c r="T88" s="200">
        <f>SUM(T89:T177)</f>
        <v>158.40000000000001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78</v>
      </c>
      <c r="AT88" s="202" t="s">
        <v>69</v>
      </c>
      <c r="AU88" s="202" t="s">
        <v>78</v>
      </c>
      <c r="AY88" s="201" t="s">
        <v>116</v>
      </c>
      <c r="BK88" s="203">
        <f>SUM(BK89:BK177)</f>
        <v>0</v>
      </c>
    </row>
    <row r="89" s="2" customFormat="1" ht="37.8" customHeight="1">
      <c r="A89" s="40"/>
      <c r="B89" s="41"/>
      <c r="C89" s="206" t="s">
        <v>78</v>
      </c>
      <c r="D89" s="206" t="s">
        <v>118</v>
      </c>
      <c r="E89" s="207" t="s">
        <v>119</v>
      </c>
      <c r="F89" s="208" t="s">
        <v>120</v>
      </c>
      <c r="G89" s="209" t="s">
        <v>121</v>
      </c>
      <c r="H89" s="210">
        <v>70</v>
      </c>
      <c r="I89" s="211"/>
      <c r="J89" s="212">
        <f>ROUND(I89*H89,2)</f>
        <v>0</v>
      </c>
      <c r="K89" s="208" t="s">
        <v>122</v>
      </c>
      <c r="L89" s="46"/>
      <c r="M89" s="213" t="s">
        <v>19</v>
      </c>
      <c r="N89" s="214" t="s">
        <v>41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0.26000000000000001</v>
      </c>
      <c r="T89" s="216">
        <f>S89*H89</f>
        <v>18.199999999999999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123</v>
      </c>
      <c r="AT89" s="217" t="s">
        <v>118</v>
      </c>
      <c r="AU89" s="217" t="s">
        <v>80</v>
      </c>
      <c r="AY89" s="19" t="s">
        <v>116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78</v>
      </c>
      <c r="BK89" s="218">
        <f>ROUND(I89*H89,2)</f>
        <v>0</v>
      </c>
      <c r="BL89" s="19" t="s">
        <v>123</v>
      </c>
      <c r="BM89" s="217" t="s">
        <v>124</v>
      </c>
    </row>
    <row r="90" s="2" customFormat="1">
      <c r="A90" s="40"/>
      <c r="B90" s="41"/>
      <c r="C90" s="42"/>
      <c r="D90" s="219" t="s">
        <v>125</v>
      </c>
      <c r="E90" s="42"/>
      <c r="F90" s="220" t="s">
        <v>126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125</v>
      </c>
      <c r="AU90" s="19" t="s">
        <v>80</v>
      </c>
    </row>
    <row r="91" s="13" customFormat="1">
      <c r="A91" s="13"/>
      <c r="B91" s="224"/>
      <c r="C91" s="225"/>
      <c r="D91" s="226" t="s">
        <v>127</v>
      </c>
      <c r="E91" s="227" t="s">
        <v>19</v>
      </c>
      <c r="F91" s="228" t="s">
        <v>128</v>
      </c>
      <c r="G91" s="225"/>
      <c r="H91" s="229">
        <v>70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127</v>
      </c>
      <c r="AU91" s="235" t="s">
        <v>80</v>
      </c>
      <c r="AV91" s="13" t="s">
        <v>80</v>
      </c>
      <c r="AW91" s="13" t="s">
        <v>32</v>
      </c>
      <c r="AX91" s="13" t="s">
        <v>70</v>
      </c>
      <c r="AY91" s="235" t="s">
        <v>116</v>
      </c>
    </row>
    <row r="92" s="14" customFormat="1">
      <c r="A92" s="14"/>
      <c r="B92" s="236"/>
      <c r="C92" s="237"/>
      <c r="D92" s="226" t="s">
        <v>127</v>
      </c>
      <c r="E92" s="238" t="s">
        <v>19</v>
      </c>
      <c r="F92" s="239" t="s">
        <v>129</v>
      </c>
      <c r="G92" s="237"/>
      <c r="H92" s="240">
        <v>70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127</v>
      </c>
      <c r="AU92" s="246" t="s">
        <v>80</v>
      </c>
      <c r="AV92" s="14" t="s">
        <v>123</v>
      </c>
      <c r="AW92" s="14" t="s">
        <v>32</v>
      </c>
      <c r="AX92" s="14" t="s">
        <v>78</v>
      </c>
      <c r="AY92" s="246" t="s">
        <v>116</v>
      </c>
    </row>
    <row r="93" s="2" customFormat="1" ht="37.8" customHeight="1">
      <c r="A93" s="40"/>
      <c r="B93" s="41"/>
      <c r="C93" s="206" t="s">
        <v>80</v>
      </c>
      <c r="D93" s="206" t="s">
        <v>118</v>
      </c>
      <c r="E93" s="207" t="s">
        <v>130</v>
      </c>
      <c r="F93" s="208" t="s">
        <v>131</v>
      </c>
      <c r="G93" s="209" t="s">
        <v>121</v>
      </c>
      <c r="H93" s="210">
        <v>313</v>
      </c>
      <c r="I93" s="211"/>
      <c r="J93" s="212">
        <f>ROUND(I93*H93,2)</f>
        <v>0</v>
      </c>
      <c r="K93" s="208" t="s">
        <v>122</v>
      </c>
      <c r="L93" s="46"/>
      <c r="M93" s="213" t="s">
        <v>19</v>
      </c>
      <c r="N93" s="214" t="s">
        <v>41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0.28999999999999998</v>
      </c>
      <c r="T93" s="216">
        <f>S93*H93</f>
        <v>90.769999999999996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123</v>
      </c>
      <c r="AT93" s="217" t="s">
        <v>118</v>
      </c>
      <c r="AU93" s="217" t="s">
        <v>80</v>
      </c>
      <c r="AY93" s="19" t="s">
        <v>116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78</v>
      </c>
      <c r="BK93" s="218">
        <f>ROUND(I93*H93,2)</f>
        <v>0</v>
      </c>
      <c r="BL93" s="19" t="s">
        <v>123</v>
      </c>
      <c r="BM93" s="217" t="s">
        <v>132</v>
      </c>
    </row>
    <row r="94" s="2" customFormat="1">
      <c r="A94" s="40"/>
      <c r="B94" s="41"/>
      <c r="C94" s="42"/>
      <c r="D94" s="219" t="s">
        <v>125</v>
      </c>
      <c r="E94" s="42"/>
      <c r="F94" s="220" t="s">
        <v>133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125</v>
      </c>
      <c r="AU94" s="19" t="s">
        <v>80</v>
      </c>
    </row>
    <row r="95" s="13" customFormat="1">
      <c r="A95" s="13"/>
      <c r="B95" s="224"/>
      <c r="C95" s="225"/>
      <c r="D95" s="226" t="s">
        <v>127</v>
      </c>
      <c r="E95" s="227" t="s">
        <v>19</v>
      </c>
      <c r="F95" s="228" t="s">
        <v>128</v>
      </c>
      <c r="G95" s="225"/>
      <c r="H95" s="229">
        <v>70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127</v>
      </c>
      <c r="AU95" s="235" t="s">
        <v>80</v>
      </c>
      <c r="AV95" s="13" t="s">
        <v>80</v>
      </c>
      <c r="AW95" s="13" t="s">
        <v>32</v>
      </c>
      <c r="AX95" s="13" t="s">
        <v>70</v>
      </c>
      <c r="AY95" s="235" t="s">
        <v>116</v>
      </c>
    </row>
    <row r="96" s="13" customFormat="1">
      <c r="A96" s="13"/>
      <c r="B96" s="224"/>
      <c r="C96" s="225"/>
      <c r="D96" s="226" t="s">
        <v>127</v>
      </c>
      <c r="E96" s="227" t="s">
        <v>19</v>
      </c>
      <c r="F96" s="228" t="s">
        <v>134</v>
      </c>
      <c r="G96" s="225"/>
      <c r="H96" s="229">
        <v>17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127</v>
      </c>
      <c r="AU96" s="235" t="s">
        <v>80</v>
      </c>
      <c r="AV96" s="13" t="s">
        <v>80</v>
      </c>
      <c r="AW96" s="13" t="s">
        <v>32</v>
      </c>
      <c r="AX96" s="13" t="s">
        <v>70</v>
      </c>
      <c r="AY96" s="235" t="s">
        <v>116</v>
      </c>
    </row>
    <row r="97" s="13" customFormat="1">
      <c r="A97" s="13"/>
      <c r="B97" s="224"/>
      <c r="C97" s="225"/>
      <c r="D97" s="226" t="s">
        <v>127</v>
      </c>
      <c r="E97" s="227" t="s">
        <v>19</v>
      </c>
      <c r="F97" s="228" t="s">
        <v>135</v>
      </c>
      <c r="G97" s="225"/>
      <c r="H97" s="229">
        <v>120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127</v>
      </c>
      <c r="AU97" s="235" t="s">
        <v>80</v>
      </c>
      <c r="AV97" s="13" t="s">
        <v>80</v>
      </c>
      <c r="AW97" s="13" t="s">
        <v>32</v>
      </c>
      <c r="AX97" s="13" t="s">
        <v>70</v>
      </c>
      <c r="AY97" s="235" t="s">
        <v>116</v>
      </c>
    </row>
    <row r="98" s="13" customFormat="1">
      <c r="A98" s="13"/>
      <c r="B98" s="224"/>
      <c r="C98" s="225"/>
      <c r="D98" s="226" t="s">
        <v>127</v>
      </c>
      <c r="E98" s="227" t="s">
        <v>19</v>
      </c>
      <c r="F98" s="228" t="s">
        <v>136</v>
      </c>
      <c r="G98" s="225"/>
      <c r="H98" s="229">
        <v>46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127</v>
      </c>
      <c r="AU98" s="235" t="s">
        <v>80</v>
      </c>
      <c r="AV98" s="13" t="s">
        <v>80</v>
      </c>
      <c r="AW98" s="13" t="s">
        <v>32</v>
      </c>
      <c r="AX98" s="13" t="s">
        <v>70</v>
      </c>
      <c r="AY98" s="235" t="s">
        <v>116</v>
      </c>
    </row>
    <row r="99" s="13" customFormat="1">
      <c r="A99" s="13"/>
      <c r="B99" s="224"/>
      <c r="C99" s="225"/>
      <c r="D99" s="226" t="s">
        <v>127</v>
      </c>
      <c r="E99" s="227" t="s">
        <v>19</v>
      </c>
      <c r="F99" s="228" t="s">
        <v>137</v>
      </c>
      <c r="G99" s="225"/>
      <c r="H99" s="229">
        <v>60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127</v>
      </c>
      <c r="AU99" s="235" t="s">
        <v>80</v>
      </c>
      <c r="AV99" s="13" t="s">
        <v>80</v>
      </c>
      <c r="AW99" s="13" t="s">
        <v>32</v>
      </c>
      <c r="AX99" s="13" t="s">
        <v>70</v>
      </c>
      <c r="AY99" s="235" t="s">
        <v>116</v>
      </c>
    </row>
    <row r="100" s="14" customFormat="1">
      <c r="A100" s="14"/>
      <c r="B100" s="236"/>
      <c r="C100" s="237"/>
      <c r="D100" s="226" t="s">
        <v>127</v>
      </c>
      <c r="E100" s="238" t="s">
        <v>19</v>
      </c>
      <c r="F100" s="239" t="s">
        <v>129</v>
      </c>
      <c r="G100" s="237"/>
      <c r="H100" s="240">
        <v>313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127</v>
      </c>
      <c r="AU100" s="246" t="s">
        <v>80</v>
      </c>
      <c r="AV100" s="14" t="s">
        <v>123</v>
      </c>
      <c r="AW100" s="14" t="s">
        <v>32</v>
      </c>
      <c r="AX100" s="14" t="s">
        <v>78</v>
      </c>
      <c r="AY100" s="246" t="s">
        <v>116</v>
      </c>
    </row>
    <row r="101" s="2" customFormat="1" ht="24.15" customHeight="1">
      <c r="A101" s="40"/>
      <c r="B101" s="41"/>
      <c r="C101" s="206" t="s">
        <v>138</v>
      </c>
      <c r="D101" s="206" t="s">
        <v>118</v>
      </c>
      <c r="E101" s="207" t="s">
        <v>139</v>
      </c>
      <c r="F101" s="208" t="s">
        <v>140</v>
      </c>
      <c r="G101" s="209" t="s">
        <v>121</v>
      </c>
      <c r="H101" s="210">
        <v>46</v>
      </c>
      <c r="I101" s="211"/>
      <c r="J101" s="212">
        <f>ROUND(I101*H101,2)</f>
        <v>0</v>
      </c>
      <c r="K101" s="208" t="s">
        <v>122</v>
      </c>
      <c r="L101" s="46"/>
      <c r="M101" s="213" t="s">
        <v>19</v>
      </c>
      <c r="N101" s="214" t="s">
        <v>41</v>
      </c>
      <c r="O101" s="86"/>
      <c r="P101" s="215">
        <f>O101*H101</f>
        <v>0</v>
      </c>
      <c r="Q101" s="215">
        <v>1.0000000000000001E-05</v>
      </c>
      <c r="R101" s="215">
        <f>Q101*H101</f>
        <v>0.00046000000000000001</v>
      </c>
      <c r="S101" s="215">
        <v>0.11500000000000001</v>
      </c>
      <c r="T101" s="216">
        <f>S101*H101</f>
        <v>5.29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123</v>
      </c>
      <c r="AT101" s="217" t="s">
        <v>118</v>
      </c>
      <c r="AU101" s="217" t="s">
        <v>80</v>
      </c>
      <c r="AY101" s="19" t="s">
        <v>116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78</v>
      </c>
      <c r="BK101" s="218">
        <f>ROUND(I101*H101,2)</f>
        <v>0</v>
      </c>
      <c r="BL101" s="19" t="s">
        <v>123</v>
      </c>
      <c r="BM101" s="217" t="s">
        <v>141</v>
      </c>
    </row>
    <row r="102" s="2" customFormat="1">
      <c r="A102" s="40"/>
      <c r="B102" s="41"/>
      <c r="C102" s="42"/>
      <c r="D102" s="219" t="s">
        <v>125</v>
      </c>
      <c r="E102" s="42"/>
      <c r="F102" s="220" t="s">
        <v>142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125</v>
      </c>
      <c r="AU102" s="19" t="s">
        <v>80</v>
      </c>
    </row>
    <row r="103" s="13" customFormat="1">
      <c r="A103" s="13"/>
      <c r="B103" s="224"/>
      <c r="C103" s="225"/>
      <c r="D103" s="226" t="s">
        <v>127</v>
      </c>
      <c r="E103" s="227" t="s">
        <v>19</v>
      </c>
      <c r="F103" s="228" t="s">
        <v>143</v>
      </c>
      <c r="G103" s="225"/>
      <c r="H103" s="229">
        <v>46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127</v>
      </c>
      <c r="AU103" s="235" t="s">
        <v>80</v>
      </c>
      <c r="AV103" s="13" t="s">
        <v>80</v>
      </c>
      <c r="AW103" s="13" t="s">
        <v>32</v>
      </c>
      <c r="AX103" s="13" t="s">
        <v>70</v>
      </c>
      <c r="AY103" s="235" t="s">
        <v>116</v>
      </c>
    </row>
    <row r="104" s="14" customFormat="1">
      <c r="A104" s="14"/>
      <c r="B104" s="236"/>
      <c r="C104" s="237"/>
      <c r="D104" s="226" t="s">
        <v>127</v>
      </c>
      <c r="E104" s="238" t="s">
        <v>19</v>
      </c>
      <c r="F104" s="239" t="s">
        <v>129</v>
      </c>
      <c r="G104" s="237"/>
      <c r="H104" s="240">
        <v>46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127</v>
      </c>
      <c r="AU104" s="246" t="s">
        <v>80</v>
      </c>
      <c r="AV104" s="14" t="s">
        <v>123</v>
      </c>
      <c r="AW104" s="14" t="s">
        <v>32</v>
      </c>
      <c r="AX104" s="14" t="s">
        <v>78</v>
      </c>
      <c r="AY104" s="246" t="s">
        <v>116</v>
      </c>
    </row>
    <row r="105" s="2" customFormat="1" ht="24.15" customHeight="1">
      <c r="A105" s="40"/>
      <c r="B105" s="41"/>
      <c r="C105" s="206" t="s">
        <v>123</v>
      </c>
      <c r="D105" s="206" t="s">
        <v>118</v>
      </c>
      <c r="E105" s="207" t="s">
        <v>144</v>
      </c>
      <c r="F105" s="208" t="s">
        <v>145</v>
      </c>
      <c r="G105" s="209" t="s">
        <v>121</v>
      </c>
      <c r="H105" s="210">
        <v>60</v>
      </c>
      <c r="I105" s="211"/>
      <c r="J105" s="212">
        <f>ROUND(I105*H105,2)</f>
        <v>0</v>
      </c>
      <c r="K105" s="208" t="s">
        <v>122</v>
      </c>
      <c r="L105" s="46"/>
      <c r="M105" s="213" t="s">
        <v>19</v>
      </c>
      <c r="N105" s="214" t="s">
        <v>41</v>
      </c>
      <c r="O105" s="86"/>
      <c r="P105" s="215">
        <f>O105*H105</f>
        <v>0</v>
      </c>
      <c r="Q105" s="215">
        <v>3.0000000000000001E-05</v>
      </c>
      <c r="R105" s="215">
        <f>Q105*H105</f>
        <v>0.0018</v>
      </c>
      <c r="S105" s="215">
        <v>0.23000000000000001</v>
      </c>
      <c r="T105" s="216">
        <f>S105*H105</f>
        <v>13.800000000000001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123</v>
      </c>
      <c r="AT105" s="217" t="s">
        <v>118</v>
      </c>
      <c r="AU105" s="217" t="s">
        <v>80</v>
      </c>
      <c r="AY105" s="19" t="s">
        <v>116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78</v>
      </c>
      <c r="BK105" s="218">
        <f>ROUND(I105*H105,2)</f>
        <v>0</v>
      </c>
      <c r="BL105" s="19" t="s">
        <v>123</v>
      </c>
      <c r="BM105" s="217" t="s">
        <v>146</v>
      </c>
    </row>
    <row r="106" s="2" customFormat="1">
      <c r="A106" s="40"/>
      <c r="B106" s="41"/>
      <c r="C106" s="42"/>
      <c r="D106" s="219" t="s">
        <v>125</v>
      </c>
      <c r="E106" s="42"/>
      <c r="F106" s="220" t="s">
        <v>147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125</v>
      </c>
      <c r="AU106" s="19" t="s">
        <v>80</v>
      </c>
    </row>
    <row r="107" s="13" customFormat="1">
      <c r="A107" s="13"/>
      <c r="B107" s="224"/>
      <c r="C107" s="225"/>
      <c r="D107" s="226" t="s">
        <v>127</v>
      </c>
      <c r="E107" s="227" t="s">
        <v>19</v>
      </c>
      <c r="F107" s="228" t="s">
        <v>148</v>
      </c>
      <c r="G107" s="225"/>
      <c r="H107" s="229">
        <v>60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127</v>
      </c>
      <c r="AU107" s="235" t="s">
        <v>80</v>
      </c>
      <c r="AV107" s="13" t="s">
        <v>80</v>
      </c>
      <c r="AW107" s="13" t="s">
        <v>32</v>
      </c>
      <c r="AX107" s="13" t="s">
        <v>70</v>
      </c>
      <c r="AY107" s="235" t="s">
        <v>116</v>
      </c>
    </row>
    <row r="108" s="14" customFormat="1">
      <c r="A108" s="14"/>
      <c r="B108" s="236"/>
      <c r="C108" s="237"/>
      <c r="D108" s="226" t="s">
        <v>127</v>
      </c>
      <c r="E108" s="238" t="s">
        <v>19</v>
      </c>
      <c r="F108" s="239" t="s">
        <v>129</v>
      </c>
      <c r="G108" s="237"/>
      <c r="H108" s="240">
        <v>60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127</v>
      </c>
      <c r="AU108" s="246" t="s">
        <v>80</v>
      </c>
      <c r="AV108" s="14" t="s">
        <v>123</v>
      </c>
      <c r="AW108" s="14" t="s">
        <v>32</v>
      </c>
      <c r="AX108" s="14" t="s">
        <v>78</v>
      </c>
      <c r="AY108" s="246" t="s">
        <v>116</v>
      </c>
    </row>
    <row r="109" s="2" customFormat="1" ht="24.15" customHeight="1">
      <c r="A109" s="40"/>
      <c r="B109" s="41"/>
      <c r="C109" s="206" t="s">
        <v>149</v>
      </c>
      <c r="D109" s="206" t="s">
        <v>118</v>
      </c>
      <c r="E109" s="207" t="s">
        <v>150</v>
      </c>
      <c r="F109" s="208" t="s">
        <v>151</v>
      </c>
      <c r="G109" s="209" t="s">
        <v>152</v>
      </c>
      <c r="H109" s="210">
        <v>148</v>
      </c>
      <c r="I109" s="211"/>
      <c r="J109" s="212">
        <f>ROUND(I109*H109,2)</f>
        <v>0</v>
      </c>
      <c r="K109" s="208" t="s">
        <v>122</v>
      </c>
      <c r="L109" s="46"/>
      <c r="M109" s="213" t="s">
        <v>19</v>
      </c>
      <c r="N109" s="214" t="s">
        <v>41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0.20499999999999999</v>
      </c>
      <c r="T109" s="216">
        <f>S109*H109</f>
        <v>30.34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123</v>
      </c>
      <c r="AT109" s="217" t="s">
        <v>118</v>
      </c>
      <c r="AU109" s="217" t="s">
        <v>80</v>
      </c>
      <c r="AY109" s="19" t="s">
        <v>116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78</v>
      </c>
      <c r="BK109" s="218">
        <f>ROUND(I109*H109,2)</f>
        <v>0</v>
      </c>
      <c r="BL109" s="19" t="s">
        <v>123</v>
      </c>
      <c r="BM109" s="217" t="s">
        <v>153</v>
      </c>
    </row>
    <row r="110" s="2" customFormat="1">
      <c r="A110" s="40"/>
      <c r="B110" s="41"/>
      <c r="C110" s="42"/>
      <c r="D110" s="219" t="s">
        <v>125</v>
      </c>
      <c r="E110" s="42"/>
      <c r="F110" s="220" t="s">
        <v>154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125</v>
      </c>
      <c r="AU110" s="19" t="s">
        <v>80</v>
      </c>
    </row>
    <row r="111" s="13" customFormat="1">
      <c r="A111" s="13"/>
      <c r="B111" s="224"/>
      <c r="C111" s="225"/>
      <c r="D111" s="226" t="s">
        <v>127</v>
      </c>
      <c r="E111" s="227" t="s">
        <v>19</v>
      </c>
      <c r="F111" s="228" t="s">
        <v>155</v>
      </c>
      <c r="G111" s="225"/>
      <c r="H111" s="229">
        <v>83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127</v>
      </c>
      <c r="AU111" s="235" t="s">
        <v>80</v>
      </c>
      <c r="AV111" s="13" t="s">
        <v>80</v>
      </c>
      <c r="AW111" s="13" t="s">
        <v>32</v>
      </c>
      <c r="AX111" s="13" t="s">
        <v>70</v>
      </c>
      <c r="AY111" s="235" t="s">
        <v>116</v>
      </c>
    </row>
    <row r="112" s="13" customFormat="1">
      <c r="A112" s="13"/>
      <c r="B112" s="224"/>
      <c r="C112" s="225"/>
      <c r="D112" s="226" t="s">
        <v>127</v>
      </c>
      <c r="E112" s="227" t="s">
        <v>19</v>
      </c>
      <c r="F112" s="228" t="s">
        <v>156</v>
      </c>
      <c r="G112" s="225"/>
      <c r="H112" s="229">
        <v>65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127</v>
      </c>
      <c r="AU112" s="235" t="s">
        <v>80</v>
      </c>
      <c r="AV112" s="13" t="s">
        <v>80</v>
      </c>
      <c r="AW112" s="13" t="s">
        <v>32</v>
      </c>
      <c r="AX112" s="13" t="s">
        <v>70</v>
      </c>
      <c r="AY112" s="235" t="s">
        <v>116</v>
      </c>
    </row>
    <row r="113" s="14" customFormat="1">
      <c r="A113" s="14"/>
      <c r="B113" s="236"/>
      <c r="C113" s="237"/>
      <c r="D113" s="226" t="s">
        <v>127</v>
      </c>
      <c r="E113" s="238" t="s">
        <v>19</v>
      </c>
      <c r="F113" s="239" t="s">
        <v>129</v>
      </c>
      <c r="G113" s="237"/>
      <c r="H113" s="240">
        <v>148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127</v>
      </c>
      <c r="AU113" s="246" t="s">
        <v>80</v>
      </c>
      <c r="AV113" s="14" t="s">
        <v>123</v>
      </c>
      <c r="AW113" s="14" t="s">
        <v>32</v>
      </c>
      <c r="AX113" s="14" t="s">
        <v>78</v>
      </c>
      <c r="AY113" s="246" t="s">
        <v>116</v>
      </c>
    </row>
    <row r="114" s="2" customFormat="1" ht="24.15" customHeight="1">
      <c r="A114" s="40"/>
      <c r="B114" s="41"/>
      <c r="C114" s="206" t="s">
        <v>157</v>
      </c>
      <c r="D114" s="206" t="s">
        <v>118</v>
      </c>
      <c r="E114" s="207" t="s">
        <v>158</v>
      </c>
      <c r="F114" s="208" t="s">
        <v>159</v>
      </c>
      <c r="G114" s="209" t="s">
        <v>160</v>
      </c>
      <c r="H114" s="210">
        <v>78</v>
      </c>
      <c r="I114" s="211"/>
      <c r="J114" s="212">
        <f>ROUND(I114*H114,2)</f>
        <v>0</v>
      </c>
      <c r="K114" s="208" t="s">
        <v>122</v>
      </c>
      <c r="L114" s="46"/>
      <c r="M114" s="213" t="s">
        <v>19</v>
      </c>
      <c r="N114" s="214" t="s">
        <v>41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123</v>
      </c>
      <c r="AT114" s="217" t="s">
        <v>118</v>
      </c>
      <c r="AU114" s="217" t="s">
        <v>80</v>
      </c>
      <c r="AY114" s="19" t="s">
        <v>116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78</v>
      </c>
      <c r="BK114" s="218">
        <f>ROUND(I114*H114,2)</f>
        <v>0</v>
      </c>
      <c r="BL114" s="19" t="s">
        <v>123</v>
      </c>
      <c r="BM114" s="217" t="s">
        <v>161</v>
      </c>
    </row>
    <row r="115" s="2" customFormat="1">
      <c r="A115" s="40"/>
      <c r="B115" s="41"/>
      <c r="C115" s="42"/>
      <c r="D115" s="219" t="s">
        <v>125</v>
      </c>
      <c r="E115" s="42"/>
      <c r="F115" s="220" t="s">
        <v>162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125</v>
      </c>
      <c r="AU115" s="19" t="s">
        <v>80</v>
      </c>
    </row>
    <row r="116" s="13" customFormat="1">
      <c r="A116" s="13"/>
      <c r="B116" s="224"/>
      <c r="C116" s="225"/>
      <c r="D116" s="226" t="s">
        <v>127</v>
      </c>
      <c r="E116" s="227" t="s">
        <v>19</v>
      </c>
      <c r="F116" s="228" t="s">
        <v>163</v>
      </c>
      <c r="G116" s="225"/>
      <c r="H116" s="229">
        <v>42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127</v>
      </c>
      <c r="AU116" s="235" t="s">
        <v>80</v>
      </c>
      <c r="AV116" s="13" t="s">
        <v>80</v>
      </c>
      <c r="AW116" s="13" t="s">
        <v>32</v>
      </c>
      <c r="AX116" s="13" t="s">
        <v>70</v>
      </c>
      <c r="AY116" s="235" t="s">
        <v>116</v>
      </c>
    </row>
    <row r="117" s="13" customFormat="1">
      <c r="A117" s="13"/>
      <c r="B117" s="224"/>
      <c r="C117" s="225"/>
      <c r="D117" s="226" t="s">
        <v>127</v>
      </c>
      <c r="E117" s="227" t="s">
        <v>19</v>
      </c>
      <c r="F117" s="228" t="s">
        <v>164</v>
      </c>
      <c r="G117" s="225"/>
      <c r="H117" s="229">
        <v>36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127</v>
      </c>
      <c r="AU117" s="235" t="s">
        <v>80</v>
      </c>
      <c r="AV117" s="13" t="s">
        <v>80</v>
      </c>
      <c r="AW117" s="13" t="s">
        <v>32</v>
      </c>
      <c r="AX117" s="13" t="s">
        <v>70</v>
      </c>
      <c r="AY117" s="235" t="s">
        <v>116</v>
      </c>
    </row>
    <row r="118" s="14" customFormat="1">
      <c r="A118" s="14"/>
      <c r="B118" s="236"/>
      <c r="C118" s="237"/>
      <c r="D118" s="226" t="s">
        <v>127</v>
      </c>
      <c r="E118" s="238" t="s">
        <v>19</v>
      </c>
      <c r="F118" s="239" t="s">
        <v>129</v>
      </c>
      <c r="G118" s="237"/>
      <c r="H118" s="240">
        <v>78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127</v>
      </c>
      <c r="AU118" s="246" t="s">
        <v>80</v>
      </c>
      <c r="AV118" s="14" t="s">
        <v>123</v>
      </c>
      <c r="AW118" s="14" t="s">
        <v>32</v>
      </c>
      <c r="AX118" s="14" t="s">
        <v>78</v>
      </c>
      <c r="AY118" s="246" t="s">
        <v>116</v>
      </c>
    </row>
    <row r="119" s="2" customFormat="1" ht="37.8" customHeight="1">
      <c r="A119" s="40"/>
      <c r="B119" s="41"/>
      <c r="C119" s="206" t="s">
        <v>165</v>
      </c>
      <c r="D119" s="206" t="s">
        <v>118</v>
      </c>
      <c r="E119" s="207" t="s">
        <v>166</v>
      </c>
      <c r="F119" s="208" t="s">
        <v>167</v>
      </c>
      <c r="G119" s="209" t="s">
        <v>160</v>
      </c>
      <c r="H119" s="210">
        <v>83</v>
      </c>
      <c r="I119" s="211"/>
      <c r="J119" s="212">
        <f>ROUND(I119*H119,2)</f>
        <v>0</v>
      </c>
      <c r="K119" s="208" t="s">
        <v>122</v>
      </c>
      <c r="L119" s="46"/>
      <c r="M119" s="213" t="s">
        <v>19</v>
      </c>
      <c r="N119" s="214" t="s">
        <v>41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123</v>
      </c>
      <c r="AT119" s="217" t="s">
        <v>118</v>
      </c>
      <c r="AU119" s="217" t="s">
        <v>80</v>
      </c>
      <c r="AY119" s="19" t="s">
        <v>116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78</v>
      </c>
      <c r="BK119" s="218">
        <f>ROUND(I119*H119,2)</f>
        <v>0</v>
      </c>
      <c r="BL119" s="19" t="s">
        <v>123</v>
      </c>
      <c r="BM119" s="217" t="s">
        <v>168</v>
      </c>
    </row>
    <row r="120" s="2" customFormat="1">
      <c r="A120" s="40"/>
      <c r="B120" s="41"/>
      <c r="C120" s="42"/>
      <c r="D120" s="219" t="s">
        <v>125</v>
      </c>
      <c r="E120" s="42"/>
      <c r="F120" s="220" t="s">
        <v>169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125</v>
      </c>
      <c r="AU120" s="19" t="s">
        <v>80</v>
      </c>
    </row>
    <row r="121" s="2" customFormat="1">
      <c r="A121" s="40"/>
      <c r="B121" s="41"/>
      <c r="C121" s="42"/>
      <c r="D121" s="226" t="s">
        <v>170</v>
      </c>
      <c r="E121" s="42"/>
      <c r="F121" s="247" t="s">
        <v>171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170</v>
      </c>
      <c r="AU121" s="19" t="s">
        <v>80</v>
      </c>
    </row>
    <row r="122" s="13" customFormat="1">
      <c r="A122" s="13"/>
      <c r="B122" s="224"/>
      <c r="C122" s="225"/>
      <c r="D122" s="226" t="s">
        <v>127</v>
      </c>
      <c r="E122" s="227" t="s">
        <v>19</v>
      </c>
      <c r="F122" s="228" t="s">
        <v>172</v>
      </c>
      <c r="G122" s="225"/>
      <c r="H122" s="229">
        <v>41.5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127</v>
      </c>
      <c r="AU122" s="235" t="s">
        <v>80</v>
      </c>
      <c r="AV122" s="13" t="s">
        <v>80</v>
      </c>
      <c r="AW122" s="13" t="s">
        <v>32</v>
      </c>
      <c r="AX122" s="13" t="s">
        <v>70</v>
      </c>
      <c r="AY122" s="235" t="s">
        <v>116</v>
      </c>
    </row>
    <row r="123" s="13" customFormat="1">
      <c r="A123" s="13"/>
      <c r="B123" s="224"/>
      <c r="C123" s="225"/>
      <c r="D123" s="226" t="s">
        <v>127</v>
      </c>
      <c r="E123" s="227" t="s">
        <v>19</v>
      </c>
      <c r="F123" s="228" t="s">
        <v>173</v>
      </c>
      <c r="G123" s="225"/>
      <c r="H123" s="229">
        <v>41.5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127</v>
      </c>
      <c r="AU123" s="235" t="s">
        <v>80</v>
      </c>
      <c r="AV123" s="13" t="s">
        <v>80</v>
      </c>
      <c r="AW123" s="13" t="s">
        <v>32</v>
      </c>
      <c r="AX123" s="13" t="s">
        <v>70</v>
      </c>
      <c r="AY123" s="235" t="s">
        <v>116</v>
      </c>
    </row>
    <row r="124" s="14" customFormat="1">
      <c r="A124" s="14"/>
      <c r="B124" s="236"/>
      <c r="C124" s="237"/>
      <c r="D124" s="226" t="s">
        <v>127</v>
      </c>
      <c r="E124" s="238" t="s">
        <v>19</v>
      </c>
      <c r="F124" s="239" t="s">
        <v>129</v>
      </c>
      <c r="G124" s="237"/>
      <c r="H124" s="240">
        <v>83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127</v>
      </c>
      <c r="AU124" s="246" t="s">
        <v>80</v>
      </c>
      <c r="AV124" s="14" t="s">
        <v>123</v>
      </c>
      <c r="AW124" s="14" t="s">
        <v>32</v>
      </c>
      <c r="AX124" s="14" t="s">
        <v>78</v>
      </c>
      <c r="AY124" s="246" t="s">
        <v>116</v>
      </c>
    </row>
    <row r="125" s="2" customFormat="1" ht="37.8" customHeight="1">
      <c r="A125" s="40"/>
      <c r="B125" s="41"/>
      <c r="C125" s="206" t="s">
        <v>174</v>
      </c>
      <c r="D125" s="206" t="s">
        <v>118</v>
      </c>
      <c r="E125" s="207" t="s">
        <v>175</v>
      </c>
      <c r="F125" s="208" t="s">
        <v>176</v>
      </c>
      <c r="G125" s="209" t="s">
        <v>160</v>
      </c>
      <c r="H125" s="210">
        <v>78</v>
      </c>
      <c r="I125" s="211"/>
      <c r="J125" s="212">
        <f>ROUND(I125*H125,2)</f>
        <v>0</v>
      </c>
      <c r="K125" s="208" t="s">
        <v>122</v>
      </c>
      <c r="L125" s="46"/>
      <c r="M125" s="213" t="s">
        <v>19</v>
      </c>
      <c r="N125" s="214" t="s">
        <v>41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123</v>
      </c>
      <c r="AT125" s="217" t="s">
        <v>118</v>
      </c>
      <c r="AU125" s="217" t="s">
        <v>80</v>
      </c>
      <c r="AY125" s="19" t="s">
        <v>116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78</v>
      </c>
      <c r="BK125" s="218">
        <f>ROUND(I125*H125,2)</f>
        <v>0</v>
      </c>
      <c r="BL125" s="19" t="s">
        <v>123</v>
      </c>
      <c r="BM125" s="217" t="s">
        <v>177</v>
      </c>
    </row>
    <row r="126" s="2" customFormat="1">
      <c r="A126" s="40"/>
      <c r="B126" s="41"/>
      <c r="C126" s="42"/>
      <c r="D126" s="219" t="s">
        <v>125</v>
      </c>
      <c r="E126" s="42"/>
      <c r="F126" s="220" t="s">
        <v>178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125</v>
      </c>
      <c r="AU126" s="19" t="s">
        <v>80</v>
      </c>
    </row>
    <row r="127" s="15" customFormat="1">
      <c r="A127" s="15"/>
      <c r="B127" s="248"/>
      <c r="C127" s="249"/>
      <c r="D127" s="226" t="s">
        <v>127</v>
      </c>
      <c r="E127" s="250" t="s">
        <v>19</v>
      </c>
      <c r="F127" s="251" t="s">
        <v>179</v>
      </c>
      <c r="G127" s="249"/>
      <c r="H127" s="250" t="s">
        <v>19</v>
      </c>
      <c r="I127" s="252"/>
      <c r="J127" s="249"/>
      <c r="K127" s="249"/>
      <c r="L127" s="253"/>
      <c r="M127" s="254"/>
      <c r="N127" s="255"/>
      <c r="O127" s="255"/>
      <c r="P127" s="255"/>
      <c r="Q127" s="255"/>
      <c r="R127" s="255"/>
      <c r="S127" s="255"/>
      <c r="T127" s="25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7" t="s">
        <v>127</v>
      </c>
      <c r="AU127" s="257" t="s">
        <v>80</v>
      </c>
      <c r="AV127" s="15" t="s">
        <v>78</v>
      </c>
      <c r="AW127" s="15" t="s">
        <v>32</v>
      </c>
      <c r="AX127" s="15" t="s">
        <v>70</v>
      </c>
      <c r="AY127" s="257" t="s">
        <v>116</v>
      </c>
    </row>
    <row r="128" s="13" customFormat="1">
      <c r="A128" s="13"/>
      <c r="B128" s="224"/>
      <c r="C128" s="225"/>
      <c r="D128" s="226" t="s">
        <v>127</v>
      </c>
      <c r="E128" s="227" t="s">
        <v>19</v>
      </c>
      <c r="F128" s="228" t="s">
        <v>163</v>
      </c>
      <c r="G128" s="225"/>
      <c r="H128" s="229">
        <v>42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127</v>
      </c>
      <c r="AU128" s="235" t="s">
        <v>80</v>
      </c>
      <c r="AV128" s="13" t="s">
        <v>80</v>
      </c>
      <c r="AW128" s="13" t="s">
        <v>32</v>
      </c>
      <c r="AX128" s="13" t="s">
        <v>70</v>
      </c>
      <c r="AY128" s="235" t="s">
        <v>116</v>
      </c>
    </row>
    <row r="129" s="13" customFormat="1">
      <c r="A129" s="13"/>
      <c r="B129" s="224"/>
      <c r="C129" s="225"/>
      <c r="D129" s="226" t="s">
        <v>127</v>
      </c>
      <c r="E129" s="227" t="s">
        <v>19</v>
      </c>
      <c r="F129" s="228" t="s">
        <v>164</v>
      </c>
      <c r="G129" s="225"/>
      <c r="H129" s="229">
        <v>36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127</v>
      </c>
      <c r="AU129" s="235" t="s">
        <v>80</v>
      </c>
      <c r="AV129" s="13" t="s">
        <v>80</v>
      </c>
      <c r="AW129" s="13" t="s">
        <v>32</v>
      </c>
      <c r="AX129" s="13" t="s">
        <v>70</v>
      </c>
      <c r="AY129" s="235" t="s">
        <v>116</v>
      </c>
    </row>
    <row r="130" s="14" customFormat="1">
      <c r="A130" s="14"/>
      <c r="B130" s="236"/>
      <c r="C130" s="237"/>
      <c r="D130" s="226" t="s">
        <v>127</v>
      </c>
      <c r="E130" s="238" t="s">
        <v>19</v>
      </c>
      <c r="F130" s="239" t="s">
        <v>129</v>
      </c>
      <c r="G130" s="237"/>
      <c r="H130" s="240">
        <v>78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127</v>
      </c>
      <c r="AU130" s="246" t="s">
        <v>80</v>
      </c>
      <c r="AV130" s="14" t="s">
        <v>123</v>
      </c>
      <c r="AW130" s="14" t="s">
        <v>32</v>
      </c>
      <c r="AX130" s="14" t="s">
        <v>78</v>
      </c>
      <c r="AY130" s="246" t="s">
        <v>116</v>
      </c>
    </row>
    <row r="131" s="2" customFormat="1" ht="24.15" customHeight="1">
      <c r="A131" s="40"/>
      <c r="B131" s="41"/>
      <c r="C131" s="206" t="s">
        <v>180</v>
      </c>
      <c r="D131" s="206" t="s">
        <v>118</v>
      </c>
      <c r="E131" s="207" t="s">
        <v>181</v>
      </c>
      <c r="F131" s="208" t="s">
        <v>182</v>
      </c>
      <c r="G131" s="209" t="s">
        <v>160</v>
      </c>
      <c r="H131" s="210">
        <v>41.5</v>
      </c>
      <c r="I131" s="211"/>
      <c r="J131" s="212">
        <f>ROUND(I131*H131,2)</f>
        <v>0</v>
      </c>
      <c r="K131" s="208" t="s">
        <v>122</v>
      </c>
      <c r="L131" s="46"/>
      <c r="M131" s="213" t="s">
        <v>19</v>
      </c>
      <c r="N131" s="214" t="s">
        <v>41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123</v>
      </c>
      <c r="AT131" s="217" t="s">
        <v>118</v>
      </c>
      <c r="AU131" s="217" t="s">
        <v>80</v>
      </c>
      <c r="AY131" s="19" t="s">
        <v>116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78</v>
      </c>
      <c r="BK131" s="218">
        <f>ROUND(I131*H131,2)</f>
        <v>0</v>
      </c>
      <c r="BL131" s="19" t="s">
        <v>123</v>
      </c>
      <c r="BM131" s="217" t="s">
        <v>183</v>
      </c>
    </row>
    <row r="132" s="2" customFormat="1">
      <c r="A132" s="40"/>
      <c r="B132" s="41"/>
      <c r="C132" s="42"/>
      <c r="D132" s="219" t="s">
        <v>125</v>
      </c>
      <c r="E132" s="42"/>
      <c r="F132" s="220" t="s">
        <v>184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125</v>
      </c>
      <c r="AU132" s="19" t="s">
        <v>80</v>
      </c>
    </row>
    <row r="133" s="2" customFormat="1">
      <c r="A133" s="40"/>
      <c r="B133" s="41"/>
      <c r="C133" s="42"/>
      <c r="D133" s="226" t="s">
        <v>170</v>
      </c>
      <c r="E133" s="42"/>
      <c r="F133" s="247" t="s">
        <v>171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170</v>
      </c>
      <c r="AU133" s="19" t="s">
        <v>80</v>
      </c>
    </row>
    <row r="134" s="13" customFormat="1">
      <c r="A134" s="13"/>
      <c r="B134" s="224"/>
      <c r="C134" s="225"/>
      <c r="D134" s="226" t="s">
        <v>127</v>
      </c>
      <c r="E134" s="227" t="s">
        <v>19</v>
      </c>
      <c r="F134" s="228" t="s">
        <v>185</v>
      </c>
      <c r="G134" s="225"/>
      <c r="H134" s="229">
        <v>41.5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127</v>
      </c>
      <c r="AU134" s="235" t="s">
        <v>80</v>
      </c>
      <c r="AV134" s="13" t="s">
        <v>80</v>
      </c>
      <c r="AW134" s="13" t="s">
        <v>32</v>
      </c>
      <c r="AX134" s="13" t="s">
        <v>70</v>
      </c>
      <c r="AY134" s="235" t="s">
        <v>116</v>
      </c>
    </row>
    <row r="135" s="14" customFormat="1">
      <c r="A135" s="14"/>
      <c r="B135" s="236"/>
      <c r="C135" s="237"/>
      <c r="D135" s="226" t="s">
        <v>127</v>
      </c>
      <c r="E135" s="238" t="s">
        <v>19</v>
      </c>
      <c r="F135" s="239" t="s">
        <v>129</v>
      </c>
      <c r="G135" s="237"/>
      <c r="H135" s="240">
        <v>41.5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127</v>
      </c>
      <c r="AU135" s="246" t="s">
        <v>80</v>
      </c>
      <c r="AV135" s="14" t="s">
        <v>123</v>
      </c>
      <c r="AW135" s="14" t="s">
        <v>32</v>
      </c>
      <c r="AX135" s="14" t="s">
        <v>78</v>
      </c>
      <c r="AY135" s="246" t="s">
        <v>116</v>
      </c>
    </row>
    <row r="136" s="2" customFormat="1" ht="24.15" customHeight="1">
      <c r="A136" s="40"/>
      <c r="B136" s="41"/>
      <c r="C136" s="206" t="s">
        <v>186</v>
      </c>
      <c r="D136" s="206" t="s">
        <v>118</v>
      </c>
      <c r="E136" s="207" t="s">
        <v>187</v>
      </c>
      <c r="F136" s="208" t="s">
        <v>188</v>
      </c>
      <c r="G136" s="209" t="s">
        <v>160</v>
      </c>
      <c r="H136" s="210">
        <v>36</v>
      </c>
      <c r="I136" s="211"/>
      <c r="J136" s="212">
        <f>ROUND(I136*H136,2)</f>
        <v>0</v>
      </c>
      <c r="K136" s="208" t="s">
        <v>122</v>
      </c>
      <c r="L136" s="46"/>
      <c r="M136" s="213" t="s">
        <v>19</v>
      </c>
      <c r="N136" s="214" t="s">
        <v>41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123</v>
      </c>
      <c r="AT136" s="217" t="s">
        <v>118</v>
      </c>
      <c r="AU136" s="217" t="s">
        <v>80</v>
      </c>
      <c r="AY136" s="19" t="s">
        <v>116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78</v>
      </c>
      <c r="BK136" s="218">
        <f>ROUND(I136*H136,2)</f>
        <v>0</v>
      </c>
      <c r="BL136" s="19" t="s">
        <v>123</v>
      </c>
      <c r="BM136" s="217" t="s">
        <v>189</v>
      </c>
    </row>
    <row r="137" s="2" customFormat="1">
      <c r="A137" s="40"/>
      <c r="B137" s="41"/>
      <c r="C137" s="42"/>
      <c r="D137" s="219" t="s">
        <v>125</v>
      </c>
      <c r="E137" s="42"/>
      <c r="F137" s="220" t="s">
        <v>190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125</v>
      </c>
      <c r="AU137" s="19" t="s">
        <v>80</v>
      </c>
    </row>
    <row r="138" s="2" customFormat="1">
      <c r="A138" s="40"/>
      <c r="B138" s="41"/>
      <c r="C138" s="42"/>
      <c r="D138" s="226" t="s">
        <v>170</v>
      </c>
      <c r="E138" s="42"/>
      <c r="F138" s="247" t="s">
        <v>171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170</v>
      </c>
      <c r="AU138" s="19" t="s">
        <v>80</v>
      </c>
    </row>
    <row r="139" s="13" customFormat="1">
      <c r="A139" s="13"/>
      <c r="B139" s="224"/>
      <c r="C139" s="225"/>
      <c r="D139" s="226" t="s">
        <v>127</v>
      </c>
      <c r="E139" s="227" t="s">
        <v>19</v>
      </c>
      <c r="F139" s="228" t="s">
        <v>191</v>
      </c>
      <c r="G139" s="225"/>
      <c r="H139" s="229">
        <v>36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127</v>
      </c>
      <c r="AU139" s="235" t="s">
        <v>80</v>
      </c>
      <c r="AV139" s="13" t="s">
        <v>80</v>
      </c>
      <c r="AW139" s="13" t="s">
        <v>32</v>
      </c>
      <c r="AX139" s="13" t="s">
        <v>70</v>
      </c>
      <c r="AY139" s="235" t="s">
        <v>116</v>
      </c>
    </row>
    <row r="140" s="14" customFormat="1">
      <c r="A140" s="14"/>
      <c r="B140" s="236"/>
      <c r="C140" s="237"/>
      <c r="D140" s="226" t="s">
        <v>127</v>
      </c>
      <c r="E140" s="238" t="s">
        <v>19</v>
      </c>
      <c r="F140" s="239" t="s">
        <v>129</v>
      </c>
      <c r="G140" s="237"/>
      <c r="H140" s="240">
        <v>36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127</v>
      </c>
      <c r="AU140" s="246" t="s">
        <v>80</v>
      </c>
      <c r="AV140" s="14" t="s">
        <v>123</v>
      </c>
      <c r="AW140" s="14" t="s">
        <v>32</v>
      </c>
      <c r="AX140" s="14" t="s">
        <v>78</v>
      </c>
      <c r="AY140" s="246" t="s">
        <v>116</v>
      </c>
    </row>
    <row r="141" s="2" customFormat="1" ht="24.15" customHeight="1">
      <c r="A141" s="40"/>
      <c r="B141" s="41"/>
      <c r="C141" s="206" t="s">
        <v>192</v>
      </c>
      <c r="D141" s="206" t="s">
        <v>118</v>
      </c>
      <c r="E141" s="207" t="s">
        <v>193</v>
      </c>
      <c r="F141" s="208" t="s">
        <v>194</v>
      </c>
      <c r="G141" s="209" t="s">
        <v>195</v>
      </c>
      <c r="H141" s="210">
        <v>156</v>
      </c>
      <c r="I141" s="211"/>
      <c r="J141" s="212">
        <f>ROUND(I141*H141,2)</f>
        <v>0</v>
      </c>
      <c r="K141" s="208" t="s">
        <v>122</v>
      </c>
      <c r="L141" s="46"/>
      <c r="M141" s="213" t="s">
        <v>19</v>
      </c>
      <c r="N141" s="214" t="s">
        <v>41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123</v>
      </c>
      <c r="AT141" s="217" t="s">
        <v>118</v>
      </c>
      <c r="AU141" s="217" t="s">
        <v>80</v>
      </c>
      <c r="AY141" s="19" t="s">
        <v>116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78</v>
      </c>
      <c r="BK141" s="218">
        <f>ROUND(I141*H141,2)</f>
        <v>0</v>
      </c>
      <c r="BL141" s="19" t="s">
        <v>123</v>
      </c>
      <c r="BM141" s="217" t="s">
        <v>196</v>
      </c>
    </row>
    <row r="142" s="2" customFormat="1">
      <c r="A142" s="40"/>
      <c r="B142" s="41"/>
      <c r="C142" s="42"/>
      <c r="D142" s="219" t="s">
        <v>125</v>
      </c>
      <c r="E142" s="42"/>
      <c r="F142" s="220" t="s">
        <v>197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125</v>
      </c>
      <c r="AU142" s="19" t="s">
        <v>80</v>
      </c>
    </row>
    <row r="143" s="13" customFormat="1">
      <c r="A143" s="13"/>
      <c r="B143" s="224"/>
      <c r="C143" s="225"/>
      <c r="D143" s="226" t="s">
        <v>127</v>
      </c>
      <c r="E143" s="227" t="s">
        <v>19</v>
      </c>
      <c r="F143" s="228" t="s">
        <v>163</v>
      </c>
      <c r="G143" s="225"/>
      <c r="H143" s="229">
        <v>42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127</v>
      </c>
      <c r="AU143" s="235" t="s">
        <v>80</v>
      </c>
      <c r="AV143" s="13" t="s">
        <v>80</v>
      </c>
      <c r="AW143" s="13" t="s">
        <v>32</v>
      </c>
      <c r="AX143" s="13" t="s">
        <v>70</v>
      </c>
      <c r="AY143" s="235" t="s">
        <v>116</v>
      </c>
    </row>
    <row r="144" s="13" customFormat="1">
      <c r="A144" s="13"/>
      <c r="B144" s="224"/>
      <c r="C144" s="225"/>
      <c r="D144" s="226" t="s">
        <v>127</v>
      </c>
      <c r="E144" s="227" t="s">
        <v>19</v>
      </c>
      <c r="F144" s="228" t="s">
        <v>164</v>
      </c>
      <c r="G144" s="225"/>
      <c r="H144" s="229">
        <v>36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127</v>
      </c>
      <c r="AU144" s="235" t="s">
        <v>80</v>
      </c>
      <c r="AV144" s="13" t="s">
        <v>80</v>
      </c>
      <c r="AW144" s="13" t="s">
        <v>32</v>
      </c>
      <c r="AX144" s="13" t="s">
        <v>70</v>
      </c>
      <c r="AY144" s="235" t="s">
        <v>116</v>
      </c>
    </row>
    <row r="145" s="14" customFormat="1">
      <c r="A145" s="14"/>
      <c r="B145" s="236"/>
      <c r="C145" s="237"/>
      <c r="D145" s="226" t="s">
        <v>127</v>
      </c>
      <c r="E145" s="238" t="s">
        <v>19</v>
      </c>
      <c r="F145" s="239" t="s">
        <v>129</v>
      </c>
      <c r="G145" s="237"/>
      <c r="H145" s="240">
        <v>78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127</v>
      </c>
      <c r="AU145" s="246" t="s">
        <v>80</v>
      </c>
      <c r="AV145" s="14" t="s">
        <v>123</v>
      </c>
      <c r="AW145" s="14" t="s">
        <v>32</v>
      </c>
      <c r="AX145" s="14" t="s">
        <v>78</v>
      </c>
      <c r="AY145" s="246" t="s">
        <v>116</v>
      </c>
    </row>
    <row r="146" s="13" customFormat="1">
      <c r="A146" s="13"/>
      <c r="B146" s="224"/>
      <c r="C146" s="225"/>
      <c r="D146" s="226" t="s">
        <v>127</v>
      </c>
      <c r="E146" s="225"/>
      <c r="F146" s="228" t="s">
        <v>198</v>
      </c>
      <c r="G146" s="225"/>
      <c r="H146" s="229">
        <v>156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127</v>
      </c>
      <c r="AU146" s="235" t="s">
        <v>80</v>
      </c>
      <c r="AV146" s="13" t="s">
        <v>80</v>
      </c>
      <c r="AW146" s="13" t="s">
        <v>4</v>
      </c>
      <c r="AX146" s="13" t="s">
        <v>78</v>
      </c>
      <c r="AY146" s="235" t="s">
        <v>116</v>
      </c>
    </row>
    <row r="147" s="2" customFormat="1" ht="16.5" customHeight="1">
      <c r="A147" s="40"/>
      <c r="B147" s="41"/>
      <c r="C147" s="206" t="s">
        <v>8</v>
      </c>
      <c r="D147" s="206" t="s">
        <v>118</v>
      </c>
      <c r="E147" s="207" t="s">
        <v>199</v>
      </c>
      <c r="F147" s="208" t="s">
        <v>200</v>
      </c>
      <c r="G147" s="209" t="s">
        <v>160</v>
      </c>
      <c r="H147" s="210">
        <v>36</v>
      </c>
      <c r="I147" s="211"/>
      <c r="J147" s="212">
        <f>ROUND(I147*H147,2)</f>
        <v>0</v>
      </c>
      <c r="K147" s="208" t="s">
        <v>122</v>
      </c>
      <c r="L147" s="46"/>
      <c r="M147" s="213" t="s">
        <v>19</v>
      </c>
      <c r="N147" s="214" t="s">
        <v>41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123</v>
      </c>
      <c r="AT147" s="217" t="s">
        <v>118</v>
      </c>
      <c r="AU147" s="217" t="s">
        <v>80</v>
      </c>
      <c r="AY147" s="19" t="s">
        <v>116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78</v>
      </c>
      <c r="BK147" s="218">
        <f>ROUND(I147*H147,2)</f>
        <v>0</v>
      </c>
      <c r="BL147" s="19" t="s">
        <v>123</v>
      </c>
      <c r="BM147" s="217" t="s">
        <v>201</v>
      </c>
    </row>
    <row r="148" s="2" customFormat="1">
      <c r="A148" s="40"/>
      <c r="B148" s="41"/>
      <c r="C148" s="42"/>
      <c r="D148" s="219" t="s">
        <v>125</v>
      </c>
      <c r="E148" s="42"/>
      <c r="F148" s="220" t="s">
        <v>202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125</v>
      </c>
      <c r="AU148" s="19" t="s">
        <v>80</v>
      </c>
    </row>
    <row r="149" s="2" customFormat="1">
      <c r="A149" s="40"/>
      <c r="B149" s="41"/>
      <c r="C149" s="42"/>
      <c r="D149" s="226" t="s">
        <v>170</v>
      </c>
      <c r="E149" s="42"/>
      <c r="F149" s="247" t="s">
        <v>171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170</v>
      </c>
      <c r="AU149" s="19" t="s">
        <v>80</v>
      </c>
    </row>
    <row r="150" s="2" customFormat="1" ht="24.15" customHeight="1">
      <c r="A150" s="40"/>
      <c r="B150" s="41"/>
      <c r="C150" s="206" t="s">
        <v>203</v>
      </c>
      <c r="D150" s="206" t="s">
        <v>118</v>
      </c>
      <c r="E150" s="207" t="s">
        <v>204</v>
      </c>
      <c r="F150" s="208" t="s">
        <v>205</v>
      </c>
      <c r="G150" s="209" t="s">
        <v>160</v>
      </c>
      <c r="H150" s="210">
        <v>41.5</v>
      </c>
      <c r="I150" s="211"/>
      <c r="J150" s="212">
        <f>ROUND(I150*H150,2)</f>
        <v>0</v>
      </c>
      <c r="K150" s="208" t="s">
        <v>122</v>
      </c>
      <c r="L150" s="46"/>
      <c r="M150" s="213" t="s">
        <v>19</v>
      </c>
      <c r="N150" s="214" t="s">
        <v>41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123</v>
      </c>
      <c r="AT150" s="217" t="s">
        <v>118</v>
      </c>
      <c r="AU150" s="217" t="s">
        <v>80</v>
      </c>
      <c r="AY150" s="19" t="s">
        <v>116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78</v>
      </c>
      <c r="BK150" s="218">
        <f>ROUND(I150*H150,2)</f>
        <v>0</v>
      </c>
      <c r="BL150" s="19" t="s">
        <v>123</v>
      </c>
      <c r="BM150" s="217" t="s">
        <v>206</v>
      </c>
    </row>
    <row r="151" s="2" customFormat="1">
      <c r="A151" s="40"/>
      <c r="B151" s="41"/>
      <c r="C151" s="42"/>
      <c r="D151" s="219" t="s">
        <v>125</v>
      </c>
      <c r="E151" s="42"/>
      <c r="F151" s="220" t="s">
        <v>207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125</v>
      </c>
      <c r="AU151" s="19" t="s">
        <v>80</v>
      </c>
    </row>
    <row r="152" s="2" customFormat="1">
      <c r="A152" s="40"/>
      <c r="B152" s="41"/>
      <c r="C152" s="42"/>
      <c r="D152" s="226" t="s">
        <v>170</v>
      </c>
      <c r="E152" s="42"/>
      <c r="F152" s="247" t="s">
        <v>171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170</v>
      </c>
      <c r="AU152" s="19" t="s">
        <v>80</v>
      </c>
    </row>
    <row r="153" s="13" customFormat="1">
      <c r="A153" s="13"/>
      <c r="B153" s="224"/>
      <c r="C153" s="225"/>
      <c r="D153" s="226" t="s">
        <v>127</v>
      </c>
      <c r="E153" s="227" t="s">
        <v>19</v>
      </c>
      <c r="F153" s="228" t="s">
        <v>208</v>
      </c>
      <c r="G153" s="225"/>
      <c r="H153" s="229">
        <v>41.5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127</v>
      </c>
      <c r="AU153" s="235" t="s">
        <v>80</v>
      </c>
      <c r="AV153" s="13" t="s">
        <v>80</v>
      </c>
      <c r="AW153" s="13" t="s">
        <v>32</v>
      </c>
      <c r="AX153" s="13" t="s">
        <v>70</v>
      </c>
      <c r="AY153" s="235" t="s">
        <v>116</v>
      </c>
    </row>
    <row r="154" s="14" customFormat="1">
      <c r="A154" s="14"/>
      <c r="B154" s="236"/>
      <c r="C154" s="237"/>
      <c r="D154" s="226" t="s">
        <v>127</v>
      </c>
      <c r="E154" s="238" t="s">
        <v>19</v>
      </c>
      <c r="F154" s="239" t="s">
        <v>129</v>
      </c>
      <c r="G154" s="237"/>
      <c r="H154" s="240">
        <v>41.5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127</v>
      </c>
      <c r="AU154" s="246" t="s">
        <v>80</v>
      </c>
      <c r="AV154" s="14" t="s">
        <v>123</v>
      </c>
      <c r="AW154" s="14" t="s">
        <v>32</v>
      </c>
      <c r="AX154" s="14" t="s">
        <v>78</v>
      </c>
      <c r="AY154" s="246" t="s">
        <v>116</v>
      </c>
    </row>
    <row r="155" s="2" customFormat="1" ht="24.15" customHeight="1">
      <c r="A155" s="40"/>
      <c r="B155" s="41"/>
      <c r="C155" s="206" t="s">
        <v>209</v>
      </c>
      <c r="D155" s="206" t="s">
        <v>118</v>
      </c>
      <c r="E155" s="207" t="s">
        <v>210</v>
      </c>
      <c r="F155" s="208" t="s">
        <v>211</v>
      </c>
      <c r="G155" s="209" t="s">
        <v>160</v>
      </c>
      <c r="H155" s="210">
        <v>5.5</v>
      </c>
      <c r="I155" s="211"/>
      <c r="J155" s="212">
        <f>ROUND(I155*H155,2)</f>
        <v>0</v>
      </c>
      <c r="K155" s="208" t="s">
        <v>122</v>
      </c>
      <c r="L155" s="46"/>
      <c r="M155" s="213" t="s">
        <v>19</v>
      </c>
      <c r="N155" s="214" t="s">
        <v>41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123</v>
      </c>
      <c r="AT155" s="217" t="s">
        <v>118</v>
      </c>
      <c r="AU155" s="217" t="s">
        <v>80</v>
      </c>
      <c r="AY155" s="19" t="s">
        <v>116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78</v>
      </c>
      <c r="BK155" s="218">
        <f>ROUND(I155*H155,2)</f>
        <v>0</v>
      </c>
      <c r="BL155" s="19" t="s">
        <v>123</v>
      </c>
      <c r="BM155" s="217" t="s">
        <v>212</v>
      </c>
    </row>
    <row r="156" s="2" customFormat="1">
      <c r="A156" s="40"/>
      <c r="B156" s="41"/>
      <c r="C156" s="42"/>
      <c r="D156" s="219" t="s">
        <v>125</v>
      </c>
      <c r="E156" s="42"/>
      <c r="F156" s="220" t="s">
        <v>213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125</v>
      </c>
      <c r="AU156" s="19" t="s">
        <v>80</v>
      </c>
    </row>
    <row r="157" s="15" customFormat="1">
      <c r="A157" s="15"/>
      <c r="B157" s="248"/>
      <c r="C157" s="249"/>
      <c r="D157" s="226" t="s">
        <v>127</v>
      </c>
      <c r="E157" s="250" t="s">
        <v>19</v>
      </c>
      <c r="F157" s="251" t="s">
        <v>214</v>
      </c>
      <c r="G157" s="249"/>
      <c r="H157" s="250" t="s">
        <v>19</v>
      </c>
      <c r="I157" s="252"/>
      <c r="J157" s="249"/>
      <c r="K157" s="249"/>
      <c r="L157" s="253"/>
      <c r="M157" s="254"/>
      <c r="N157" s="255"/>
      <c r="O157" s="255"/>
      <c r="P157" s="255"/>
      <c r="Q157" s="255"/>
      <c r="R157" s="255"/>
      <c r="S157" s="255"/>
      <c r="T157" s="25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7" t="s">
        <v>127</v>
      </c>
      <c r="AU157" s="257" t="s">
        <v>80</v>
      </c>
      <c r="AV157" s="15" t="s">
        <v>78</v>
      </c>
      <c r="AW157" s="15" t="s">
        <v>32</v>
      </c>
      <c r="AX157" s="15" t="s">
        <v>70</v>
      </c>
      <c r="AY157" s="257" t="s">
        <v>116</v>
      </c>
    </row>
    <row r="158" s="13" customFormat="1">
      <c r="A158" s="13"/>
      <c r="B158" s="224"/>
      <c r="C158" s="225"/>
      <c r="D158" s="226" t="s">
        <v>127</v>
      </c>
      <c r="E158" s="227" t="s">
        <v>19</v>
      </c>
      <c r="F158" s="228" t="s">
        <v>215</v>
      </c>
      <c r="G158" s="225"/>
      <c r="H158" s="229">
        <v>5.5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127</v>
      </c>
      <c r="AU158" s="235" t="s">
        <v>80</v>
      </c>
      <c r="AV158" s="13" t="s">
        <v>80</v>
      </c>
      <c r="AW158" s="13" t="s">
        <v>32</v>
      </c>
      <c r="AX158" s="13" t="s">
        <v>70</v>
      </c>
      <c r="AY158" s="235" t="s">
        <v>116</v>
      </c>
    </row>
    <row r="159" s="14" customFormat="1">
      <c r="A159" s="14"/>
      <c r="B159" s="236"/>
      <c r="C159" s="237"/>
      <c r="D159" s="226" t="s">
        <v>127</v>
      </c>
      <c r="E159" s="238" t="s">
        <v>19</v>
      </c>
      <c r="F159" s="239" t="s">
        <v>129</v>
      </c>
      <c r="G159" s="237"/>
      <c r="H159" s="240">
        <v>5.5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127</v>
      </c>
      <c r="AU159" s="246" t="s">
        <v>80</v>
      </c>
      <c r="AV159" s="14" t="s">
        <v>123</v>
      </c>
      <c r="AW159" s="14" t="s">
        <v>32</v>
      </c>
      <c r="AX159" s="14" t="s">
        <v>78</v>
      </c>
      <c r="AY159" s="246" t="s">
        <v>116</v>
      </c>
    </row>
    <row r="160" s="2" customFormat="1" ht="33" customHeight="1">
      <c r="A160" s="40"/>
      <c r="B160" s="41"/>
      <c r="C160" s="206" t="s">
        <v>216</v>
      </c>
      <c r="D160" s="206" t="s">
        <v>118</v>
      </c>
      <c r="E160" s="207" t="s">
        <v>217</v>
      </c>
      <c r="F160" s="208" t="s">
        <v>218</v>
      </c>
      <c r="G160" s="209" t="s">
        <v>121</v>
      </c>
      <c r="H160" s="210">
        <v>135</v>
      </c>
      <c r="I160" s="211"/>
      <c r="J160" s="212">
        <f>ROUND(I160*H160,2)</f>
        <v>0</v>
      </c>
      <c r="K160" s="208" t="s">
        <v>122</v>
      </c>
      <c r="L160" s="46"/>
      <c r="M160" s="213" t="s">
        <v>19</v>
      </c>
      <c r="N160" s="214" t="s">
        <v>41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123</v>
      </c>
      <c r="AT160" s="217" t="s">
        <v>118</v>
      </c>
      <c r="AU160" s="217" t="s">
        <v>80</v>
      </c>
      <c r="AY160" s="19" t="s">
        <v>116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78</v>
      </c>
      <c r="BK160" s="218">
        <f>ROUND(I160*H160,2)</f>
        <v>0</v>
      </c>
      <c r="BL160" s="19" t="s">
        <v>123</v>
      </c>
      <c r="BM160" s="217" t="s">
        <v>219</v>
      </c>
    </row>
    <row r="161" s="2" customFormat="1">
      <c r="A161" s="40"/>
      <c r="B161" s="41"/>
      <c r="C161" s="42"/>
      <c r="D161" s="219" t="s">
        <v>125</v>
      </c>
      <c r="E161" s="42"/>
      <c r="F161" s="220" t="s">
        <v>220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125</v>
      </c>
      <c r="AU161" s="19" t="s">
        <v>80</v>
      </c>
    </row>
    <row r="162" s="13" customFormat="1">
      <c r="A162" s="13"/>
      <c r="B162" s="224"/>
      <c r="C162" s="225"/>
      <c r="D162" s="226" t="s">
        <v>127</v>
      </c>
      <c r="E162" s="227" t="s">
        <v>19</v>
      </c>
      <c r="F162" s="228" t="s">
        <v>221</v>
      </c>
      <c r="G162" s="225"/>
      <c r="H162" s="229">
        <v>135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127</v>
      </c>
      <c r="AU162" s="235" t="s">
        <v>80</v>
      </c>
      <c r="AV162" s="13" t="s">
        <v>80</v>
      </c>
      <c r="AW162" s="13" t="s">
        <v>32</v>
      </c>
      <c r="AX162" s="13" t="s">
        <v>70</v>
      </c>
      <c r="AY162" s="235" t="s">
        <v>116</v>
      </c>
    </row>
    <row r="163" s="14" customFormat="1">
      <c r="A163" s="14"/>
      <c r="B163" s="236"/>
      <c r="C163" s="237"/>
      <c r="D163" s="226" t="s">
        <v>127</v>
      </c>
      <c r="E163" s="238" t="s">
        <v>19</v>
      </c>
      <c r="F163" s="239" t="s">
        <v>129</v>
      </c>
      <c r="G163" s="237"/>
      <c r="H163" s="240">
        <v>135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127</v>
      </c>
      <c r="AU163" s="246" t="s">
        <v>80</v>
      </c>
      <c r="AV163" s="14" t="s">
        <v>123</v>
      </c>
      <c r="AW163" s="14" t="s">
        <v>32</v>
      </c>
      <c r="AX163" s="14" t="s">
        <v>78</v>
      </c>
      <c r="AY163" s="246" t="s">
        <v>116</v>
      </c>
    </row>
    <row r="164" s="2" customFormat="1" ht="16.5" customHeight="1">
      <c r="A164" s="40"/>
      <c r="B164" s="41"/>
      <c r="C164" s="206" t="s">
        <v>222</v>
      </c>
      <c r="D164" s="206" t="s">
        <v>118</v>
      </c>
      <c r="E164" s="207" t="s">
        <v>223</v>
      </c>
      <c r="F164" s="208" t="s">
        <v>224</v>
      </c>
      <c r="G164" s="209" t="s">
        <v>121</v>
      </c>
      <c r="H164" s="210">
        <v>200</v>
      </c>
      <c r="I164" s="211"/>
      <c r="J164" s="212">
        <f>ROUND(I164*H164,2)</f>
        <v>0</v>
      </c>
      <c r="K164" s="208" t="s">
        <v>122</v>
      </c>
      <c r="L164" s="46"/>
      <c r="M164" s="213" t="s">
        <v>19</v>
      </c>
      <c r="N164" s="214" t="s">
        <v>41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123</v>
      </c>
      <c r="AT164" s="217" t="s">
        <v>118</v>
      </c>
      <c r="AU164" s="217" t="s">
        <v>80</v>
      </c>
      <c r="AY164" s="19" t="s">
        <v>116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78</v>
      </c>
      <c r="BK164" s="218">
        <f>ROUND(I164*H164,2)</f>
        <v>0</v>
      </c>
      <c r="BL164" s="19" t="s">
        <v>123</v>
      </c>
      <c r="BM164" s="217" t="s">
        <v>225</v>
      </c>
    </row>
    <row r="165" s="2" customFormat="1">
      <c r="A165" s="40"/>
      <c r="B165" s="41"/>
      <c r="C165" s="42"/>
      <c r="D165" s="219" t="s">
        <v>125</v>
      </c>
      <c r="E165" s="42"/>
      <c r="F165" s="220" t="s">
        <v>226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125</v>
      </c>
      <c r="AU165" s="19" t="s">
        <v>80</v>
      </c>
    </row>
    <row r="166" s="13" customFormat="1">
      <c r="A166" s="13"/>
      <c r="B166" s="224"/>
      <c r="C166" s="225"/>
      <c r="D166" s="226" t="s">
        <v>127</v>
      </c>
      <c r="E166" s="227" t="s">
        <v>19</v>
      </c>
      <c r="F166" s="228" t="s">
        <v>227</v>
      </c>
      <c r="G166" s="225"/>
      <c r="H166" s="229">
        <v>200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127</v>
      </c>
      <c r="AU166" s="235" t="s">
        <v>80</v>
      </c>
      <c r="AV166" s="13" t="s">
        <v>80</v>
      </c>
      <c r="AW166" s="13" t="s">
        <v>32</v>
      </c>
      <c r="AX166" s="13" t="s">
        <v>70</v>
      </c>
      <c r="AY166" s="235" t="s">
        <v>116</v>
      </c>
    </row>
    <row r="167" s="14" customFormat="1">
      <c r="A167" s="14"/>
      <c r="B167" s="236"/>
      <c r="C167" s="237"/>
      <c r="D167" s="226" t="s">
        <v>127</v>
      </c>
      <c r="E167" s="238" t="s">
        <v>19</v>
      </c>
      <c r="F167" s="239" t="s">
        <v>129</v>
      </c>
      <c r="G167" s="237"/>
      <c r="H167" s="240">
        <v>200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127</v>
      </c>
      <c r="AU167" s="246" t="s">
        <v>80</v>
      </c>
      <c r="AV167" s="14" t="s">
        <v>123</v>
      </c>
      <c r="AW167" s="14" t="s">
        <v>32</v>
      </c>
      <c r="AX167" s="14" t="s">
        <v>78</v>
      </c>
      <c r="AY167" s="246" t="s">
        <v>116</v>
      </c>
    </row>
    <row r="168" s="2" customFormat="1" ht="24.15" customHeight="1">
      <c r="A168" s="40"/>
      <c r="B168" s="41"/>
      <c r="C168" s="206" t="s">
        <v>228</v>
      </c>
      <c r="D168" s="206" t="s">
        <v>118</v>
      </c>
      <c r="E168" s="207" t="s">
        <v>229</v>
      </c>
      <c r="F168" s="208" t="s">
        <v>230</v>
      </c>
      <c r="G168" s="209" t="s">
        <v>121</v>
      </c>
      <c r="H168" s="210">
        <v>135</v>
      </c>
      <c r="I168" s="211"/>
      <c r="J168" s="212">
        <f>ROUND(I168*H168,2)</f>
        <v>0</v>
      </c>
      <c r="K168" s="208" t="s">
        <v>122</v>
      </c>
      <c r="L168" s="46"/>
      <c r="M168" s="213" t="s">
        <v>19</v>
      </c>
      <c r="N168" s="214" t="s">
        <v>41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123</v>
      </c>
      <c r="AT168" s="217" t="s">
        <v>118</v>
      </c>
      <c r="AU168" s="217" t="s">
        <v>80</v>
      </c>
      <c r="AY168" s="19" t="s">
        <v>116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78</v>
      </c>
      <c r="BK168" s="218">
        <f>ROUND(I168*H168,2)</f>
        <v>0</v>
      </c>
      <c r="BL168" s="19" t="s">
        <v>123</v>
      </c>
      <c r="BM168" s="217" t="s">
        <v>231</v>
      </c>
    </row>
    <row r="169" s="2" customFormat="1">
      <c r="A169" s="40"/>
      <c r="B169" s="41"/>
      <c r="C169" s="42"/>
      <c r="D169" s="219" t="s">
        <v>125</v>
      </c>
      <c r="E169" s="42"/>
      <c r="F169" s="220" t="s">
        <v>232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125</v>
      </c>
      <c r="AU169" s="19" t="s">
        <v>80</v>
      </c>
    </row>
    <row r="170" s="13" customFormat="1">
      <c r="A170" s="13"/>
      <c r="B170" s="224"/>
      <c r="C170" s="225"/>
      <c r="D170" s="226" t="s">
        <v>127</v>
      </c>
      <c r="E170" s="227" t="s">
        <v>19</v>
      </c>
      <c r="F170" s="228" t="s">
        <v>221</v>
      </c>
      <c r="G170" s="225"/>
      <c r="H170" s="229">
        <v>135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127</v>
      </c>
      <c r="AU170" s="235" t="s">
        <v>80</v>
      </c>
      <c r="AV170" s="13" t="s">
        <v>80</v>
      </c>
      <c r="AW170" s="13" t="s">
        <v>32</v>
      </c>
      <c r="AX170" s="13" t="s">
        <v>70</v>
      </c>
      <c r="AY170" s="235" t="s">
        <v>116</v>
      </c>
    </row>
    <row r="171" s="14" customFormat="1">
      <c r="A171" s="14"/>
      <c r="B171" s="236"/>
      <c r="C171" s="237"/>
      <c r="D171" s="226" t="s">
        <v>127</v>
      </c>
      <c r="E171" s="238" t="s">
        <v>19</v>
      </c>
      <c r="F171" s="239" t="s">
        <v>129</v>
      </c>
      <c r="G171" s="237"/>
      <c r="H171" s="240">
        <v>135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127</v>
      </c>
      <c r="AU171" s="246" t="s">
        <v>80</v>
      </c>
      <c r="AV171" s="14" t="s">
        <v>123</v>
      </c>
      <c r="AW171" s="14" t="s">
        <v>32</v>
      </c>
      <c r="AX171" s="14" t="s">
        <v>78</v>
      </c>
      <c r="AY171" s="246" t="s">
        <v>116</v>
      </c>
    </row>
    <row r="172" s="2" customFormat="1" ht="24.15" customHeight="1">
      <c r="A172" s="40"/>
      <c r="B172" s="41"/>
      <c r="C172" s="206" t="s">
        <v>233</v>
      </c>
      <c r="D172" s="206" t="s">
        <v>118</v>
      </c>
      <c r="E172" s="207" t="s">
        <v>234</v>
      </c>
      <c r="F172" s="208" t="s">
        <v>235</v>
      </c>
      <c r="G172" s="209" t="s">
        <v>121</v>
      </c>
      <c r="H172" s="210">
        <v>135</v>
      </c>
      <c r="I172" s="211"/>
      <c r="J172" s="212">
        <f>ROUND(I172*H172,2)</f>
        <v>0</v>
      </c>
      <c r="K172" s="208" t="s">
        <v>122</v>
      </c>
      <c r="L172" s="46"/>
      <c r="M172" s="213" t="s">
        <v>19</v>
      </c>
      <c r="N172" s="214" t="s">
        <v>41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123</v>
      </c>
      <c r="AT172" s="217" t="s">
        <v>118</v>
      </c>
      <c r="AU172" s="217" t="s">
        <v>80</v>
      </c>
      <c r="AY172" s="19" t="s">
        <v>116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78</v>
      </c>
      <c r="BK172" s="218">
        <f>ROUND(I172*H172,2)</f>
        <v>0</v>
      </c>
      <c r="BL172" s="19" t="s">
        <v>123</v>
      </c>
      <c r="BM172" s="217" t="s">
        <v>236</v>
      </c>
    </row>
    <row r="173" s="2" customFormat="1">
      <c r="A173" s="40"/>
      <c r="B173" s="41"/>
      <c r="C173" s="42"/>
      <c r="D173" s="219" t="s">
        <v>125</v>
      </c>
      <c r="E173" s="42"/>
      <c r="F173" s="220" t="s">
        <v>237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125</v>
      </c>
      <c r="AU173" s="19" t="s">
        <v>80</v>
      </c>
    </row>
    <row r="174" s="13" customFormat="1">
      <c r="A174" s="13"/>
      <c r="B174" s="224"/>
      <c r="C174" s="225"/>
      <c r="D174" s="226" t="s">
        <v>127</v>
      </c>
      <c r="E174" s="227" t="s">
        <v>19</v>
      </c>
      <c r="F174" s="228" t="s">
        <v>221</v>
      </c>
      <c r="G174" s="225"/>
      <c r="H174" s="229">
        <v>135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127</v>
      </c>
      <c r="AU174" s="235" t="s">
        <v>80</v>
      </c>
      <c r="AV174" s="13" t="s">
        <v>80</v>
      </c>
      <c r="AW174" s="13" t="s">
        <v>32</v>
      </c>
      <c r="AX174" s="13" t="s">
        <v>70</v>
      </c>
      <c r="AY174" s="235" t="s">
        <v>116</v>
      </c>
    </row>
    <row r="175" s="14" customFormat="1">
      <c r="A175" s="14"/>
      <c r="B175" s="236"/>
      <c r="C175" s="237"/>
      <c r="D175" s="226" t="s">
        <v>127</v>
      </c>
      <c r="E175" s="238" t="s">
        <v>19</v>
      </c>
      <c r="F175" s="239" t="s">
        <v>129</v>
      </c>
      <c r="G175" s="237"/>
      <c r="H175" s="240">
        <v>135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127</v>
      </c>
      <c r="AU175" s="246" t="s">
        <v>80</v>
      </c>
      <c r="AV175" s="14" t="s">
        <v>123</v>
      </c>
      <c r="AW175" s="14" t="s">
        <v>32</v>
      </c>
      <c r="AX175" s="14" t="s">
        <v>78</v>
      </c>
      <c r="AY175" s="246" t="s">
        <v>116</v>
      </c>
    </row>
    <row r="176" s="2" customFormat="1" ht="16.5" customHeight="1">
      <c r="A176" s="40"/>
      <c r="B176" s="41"/>
      <c r="C176" s="258" t="s">
        <v>238</v>
      </c>
      <c r="D176" s="258" t="s">
        <v>239</v>
      </c>
      <c r="E176" s="259" t="s">
        <v>240</v>
      </c>
      <c r="F176" s="260" t="s">
        <v>241</v>
      </c>
      <c r="G176" s="261" t="s">
        <v>242</v>
      </c>
      <c r="H176" s="262">
        <v>2.7000000000000002</v>
      </c>
      <c r="I176" s="263"/>
      <c r="J176" s="264">
        <f>ROUND(I176*H176,2)</f>
        <v>0</v>
      </c>
      <c r="K176" s="260" t="s">
        <v>122</v>
      </c>
      <c r="L176" s="265"/>
      <c r="M176" s="266" t="s">
        <v>19</v>
      </c>
      <c r="N176" s="267" t="s">
        <v>41</v>
      </c>
      <c r="O176" s="86"/>
      <c r="P176" s="215">
        <f>O176*H176</f>
        <v>0</v>
      </c>
      <c r="Q176" s="215">
        <v>0.001</v>
      </c>
      <c r="R176" s="215">
        <f>Q176*H176</f>
        <v>0.0027000000000000001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174</v>
      </c>
      <c r="AT176" s="217" t="s">
        <v>239</v>
      </c>
      <c r="AU176" s="217" t="s">
        <v>80</v>
      </c>
      <c r="AY176" s="19" t="s">
        <v>116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78</v>
      </c>
      <c r="BK176" s="218">
        <f>ROUND(I176*H176,2)</f>
        <v>0</v>
      </c>
      <c r="BL176" s="19" t="s">
        <v>123</v>
      </c>
      <c r="BM176" s="217" t="s">
        <v>243</v>
      </c>
    </row>
    <row r="177" s="13" customFormat="1">
      <c r="A177" s="13"/>
      <c r="B177" s="224"/>
      <c r="C177" s="225"/>
      <c r="D177" s="226" t="s">
        <v>127</v>
      </c>
      <c r="E177" s="225"/>
      <c r="F177" s="228" t="s">
        <v>244</v>
      </c>
      <c r="G177" s="225"/>
      <c r="H177" s="229">
        <v>2.7000000000000002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127</v>
      </c>
      <c r="AU177" s="235" t="s">
        <v>80</v>
      </c>
      <c r="AV177" s="13" t="s">
        <v>80</v>
      </c>
      <c r="AW177" s="13" t="s">
        <v>4</v>
      </c>
      <c r="AX177" s="13" t="s">
        <v>78</v>
      </c>
      <c r="AY177" s="235" t="s">
        <v>116</v>
      </c>
    </row>
    <row r="178" s="12" customFormat="1" ht="22.8" customHeight="1">
      <c r="A178" s="12"/>
      <c r="B178" s="190"/>
      <c r="C178" s="191"/>
      <c r="D178" s="192" t="s">
        <v>69</v>
      </c>
      <c r="E178" s="204" t="s">
        <v>149</v>
      </c>
      <c r="F178" s="204" t="s">
        <v>245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SUM(P179:P235)</f>
        <v>0</v>
      </c>
      <c r="Q178" s="198"/>
      <c r="R178" s="199">
        <f>SUM(R179:R235)</f>
        <v>44.525491999999993</v>
      </c>
      <c r="S178" s="198"/>
      <c r="T178" s="200">
        <f>SUM(T179:T235)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78</v>
      </c>
      <c r="AT178" s="202" t="s">
        <v>69</v>
      </c>
      <c r="AU178" s="202" t="s">
        <v>78</v>
      </c>
      <c r="AY178" s="201" t="s">
        <v>116</v>
      </c>
      <c r="BK178" s="203">
        <f>SUM(BK179:BK235)</f>
        <v>0</v>
      </c>
    </row>
    <row r="179" s="2" customFormat="1" ht="21.75" customHeight="1">
      <c r="A179" s="40"/>
      <c r="B179" s="41"/>
      <c r="C179" s="206" t="s">
        <v>246</v>
      </c>
      <c r="D179" s="206" t="s">
        <v>118</v>
      </c>
      <c r="E179" s="207" t="s">
        <v>247</v>
      </c>
      <c r="F179" s="208" t="s">
        <v>248</v>
      </c>
      <c r="G179" s="209" t="s">
        <v>121</v>
      </c>
      <c r="H179" s="210">
        <v>153</v>
      </c>
      <c r="I179" s="211"/>
      <c r="J179" s="212">
        <f>ROUND(I179*H179,2)</f>
        <v>0</v>
      </c>
      <c r="K179" s="208" t="s">
        <v>122</v>
      </c>
      <c r="L179" s="46"/>
      <c r="M179" s="213" t="s">
        <v>19</v>
      </c>
      <c r="N179" s="214" t="s">
        <v>41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123</v>
      </c>
      <c r="AT179" s="217" t="s">
        <v>118</v>
      </c>
      <c r="AU179" s="217" t="s">
        <v>80</v>
      </c>
      <c r="AY179" s="19" t="s">
        <v>116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78</v>
      </c>
      <c r="BK179" s="218">
        <f>ROUND(I179*H179,2)</f>
        <v>0</v>
      </c>
      <c r="BL179" s="19" t="s">
        <v>123</v>
      </c>
      <c r="BM179" s="217" t="s">
        <v>249</v>
      </c>
    </row>
    <row r="180" s="2" customFormat="1">
      <c r="A180" s="40"/>
      <c r="B180" s="41"/>
      <c r="C180" s="42"/>
      <c r="D180" s="219" t="s">
        <v>125</v>
      </c>
      <c r="E180" s="42"/>
      <c r="F180" s="220" t="s">
        <v>250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125</v>
      </c>
      <c r="AU180" s="19" t="s">
        <v>80</v>
      </c>
    </row>
    <row r="181" s="13" customFormat="1">
      <c r="A181" s="13"/>
      <c r="B181" s="224"/>
      <c r="C181" s="225"/>
      <c r="D181" s="226" t="s">
        <v>127</v>
      </c>
      <c r="E181" s="227" t="s">
        <v>19</v>
      </c>
      <c r="F181" s="228" t="s">
        <v>251</v>
      </c>
      <c r="G181" s="225"/>
      <c r="H181" s="229">
        <v>153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127</v>
      </c>
      <c r="AU181" s="235" t="s">
        <v>80</v>
      </c>
      <c r="AV181" s="13" t="s">
        <v>80</v>
      </c>
      <c r="AW181" s="13" t="s">
        <v>32</v>
      </c>
      <c r="AX181" s="13" t="s">
        <v>70</v>
      </c>
      <c r="AY181" s="235" t="s">
        <v>116</v>
      </c>
    </row>
    <row r="182" s="14" customFormat="1">
      <c r="A182" s="14"/>
      <c r="B182" s="236"/>
      <c r="C182" s="237"/>
      <c r="D182" s="226" t="s">
        <v>127</v>
      </c>
      <c r="E182" s="238" t="s">
        <v>19</v>
      </c>
      <c r="F182" s="239" t="s">
        <v>129</v>
      </c>
      <c r="G182" s="237"/>
      <c r="H182" s="240">
        <v>153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127</v>
      </c>
      <c r="AU182" s="246" t="s">
        <v>80</v>
      </c>
      <c r="AV182" s="14" t="s">
        <v>123</v>
      </c>
      <c r="AW182" s="14" t="s">
        <v>32</v>
      </c>
      <c r="AX182" s="14" t="s">
        <v>78</v>
      </c>
      <c r="AY182" s="246" t="s">
        <v>116</v>
      </c>
    </row>
    <row r="183" s="2" customFormat="1" ht="21.75" customHeight="1">
      <c r="A183" s="40"/>
      <c r="B183" s="41"/>
      <c r="C183" s="206" t="s">
        <v>7</v>
      </c>
      <c r="D183" s="206" t="s">
        <v>118</v>
      </c>
      <c r="E183" s="207" t="s">
        <v>252</v>
      </c>
      <c r="F183" s="208" t="s">
        <v>253</v>
      </c>
      <c r="G183" s="209" t="s">
        <v>121</v>
      </c>
      <c r="H183" s="210">
        <v>50</v>
      </c>
      <c r="I183" s="211"/>
      <c r="J183" s="212">
        <f>ROUND(I183*H183,2)</f>
        <v>0</v>
      </c>
      <c r="K183" s="208" t="s">
        <v>122</v>
      </c>
      <c r="L183" s="46"/>
      <c r="M183" s="213" t="s">
        <v>19</v>
      </c>
      <c r="N183" s="214" t="s">
        <v>41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123</v>
      </c>
      <c r="AT183" s="217" t="s">
        <v>118</v>
      </c>
      <c r="AU183" s="217" t="s">
        <v>80</v>
      </c>
      <c r="AY183" s="19" t="s">
        <v>116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78</v>
      </c>
      <c r="BK183" s="218">
        <f>ROUND(I183*H183,2)</f>
        <v>0</v>
      </c>
      <c r="BL183" s="19" t="s">
        <v>123</v>
      </c>
      <c r="BM183" s="217" t="s">
        <v>254</v>
      </c>
    </row>
    <row r="184" s="2" customFormat="1">
      <c r="A184" s="40"/>
      <c r="B184" s="41"/>
      <c r="C184" s="42"/>
      <c r="D184" s="219" t="s">
        <v>125</v>
      </c>
      <c r="E184" s="42"/>
      <c r="F184" s="220" t="s">
        <v>255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125</v>
      </c>
      <c r="AU184" s="19" t="s">
        <v>80</v>
      </c>
    </row>
    <row r="185" s="13" customFormat="1">
      <c r="A185" s="13"/>
      <c r="B185" s="224"/>
      <c r="C185" s="225"/>
      <c r="D185" s="226" t="s">
        <v>127</v>
      </c>
      <c r="E185" s="227" t="s">
        <v>19</v>
      </c>
      <c r="F185" s="228" t="s">
        <v>256</v>
      </c>
      <c r="G185" s="225"/>
      <c r="H185" s="229">
        <v>33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127</v>
      </c>
      <c r="AU185" s="235" t="s">
        <v>80</v>
      </c>
      <c r="AV185" s="13" t="s">
        <v>80</v>
      </c>
      <c r="AW185" s="13" t="s">
        <v>32</v>
      </c>
      <c r="AX185" s="13" t="s">
        <v>70</v>
      </c>
      <c r="AY185" s="235" t="s">
        <v>116</v>
      </c>
    </row>
    <row r="186" s="13" customFormat="1">
      <c r="A186" s="13"/>
      <c r="B186" s="224"/>
      <c r="C186" s="225"/>
      <c r="D186" s="226" t="s">
        <v>127</v>
      </c>
      <c r="E186" s="227" t="s">
        <v>19</v>
      </c>
      <c r="F186" s="228" t="s">
        <v>257</v>
      </c>
      <c r="G186" s="225"/>
      <c r="H186" s="229">
        <v>17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127</v>
      </c>
      <c r="AU186" s="235" t="s">
        <v>80</v>
      </c>
      <c r="AV186" s="13" t="s">
        <v>80</v>
      </c>
      <c r="AW186" s="13" t="s">
        <v>32</v>
      </c>
      <c r="AX186" s="13" t="s">
        <v>70</v>
      </c>
      <c r="AY186" s="235" t="s">
        <v>116</v>
      </c>
    </row>
    <row r="187" s="14" customFormat="1">
      <c r="A187" s="14"/>
      <c r="B187" s="236"/>
      <c r="C187" s="237"/>
      <c r="D187" s="226" t="s">
        <v>127</v>
      </c>
      <c r="E187" s="238" t="s">
        <v>19</v>
      </c>
      <c r="F187" s="239" t="s">
        <v>129</v>
      </c>
      <c r="G187" s="237"/>
      <c r="H187" s="240">
        <v>50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127</v>
      </c>
      <c r="AU187" s="246" t="s">
        <v>80</v>
      </c>
      <c r="AV187" s="14" t="s">
        <v>123</v>
      </c>
      <c r="AW187" s="14" t="s">
        <v>32</v>
      </c>
      <c r="AX187" s="14" t="s">
        <v>78</v>
      </c>
      <c r="AY187" s="246" t="s">
        <v>116</v>
      </c>
    </row>
    <row r="188" s="2" customFormat="1" ht="16.5" customHeight="1">
      <c r="A188" s="40"/>
      <c r="B188" s="41"/>
      <c r="C188" s="206" t="s">
        <v>258</v>
      </c>
      <c r="D188" s="206" t="s">
        <v>118</v>
      </c>
      <c r="E188" s="207" t="s">
        <v>259</v>
      </c>
      <c r="F188" s="208" t="s">
        <v>260</v>
      </c>
      <c r="G188" s="209" t="s">
        <v>121</v>
      </c>
      <c r="H188" s="210">
        <v>17</v>
      </c>
      <c r="I188" s="211"/>
      <c r="J188" s="212">
        <f>ROUND(I188*H188,2)</f>
        <v>0</v>
      </c>
      <c r="K188" s="208" t="s">
        <v>122</v>
      </c>
      <c r="L188" s="46"/>
      <c r="M188" s="213" t="s">
        <v>19</v>
      </c>
      <c r="N188" s="214" t="s">
        <v>41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123</v>
      </c>
      <c r="AT188" s="217" t="s">
        <v>118</v>
      </c>
      <c r="AU188" s="217" t="s">
        <v>80</v>
      </c>
      <c r="AY188" s="19" t="s">
        <v>116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78</v>
      </c>
      <c r="BK188" s="218">
        <f>ROUND(I188*H188,2)</f>
        <v>0</v>
      </c>
      <c r="BL188" s="19" t="s">
        <v>123</v>
      </c>
      <c r="BM188" s="217" t="s">
        <v>261</v>
      </c>
    </row>
    <row r="189" s="2" customFormat="1">
      <c r="A189" s="40"/>
      <c r="B189" s="41"/>
      <c r="C189" s="42"/>
      <c r="D189" s="219" t="s">
        <v>125</v>
      </c>
      <c r="E189" s="42"/>
      <c r="F189" s="220" t="s">
        <v>262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125</v>
      </c>
      <c r="AU189" s="19" t="s">
        <v>80</v>
      </c>
    </row>
    <row r="190" s="2" customFormat="1" ht="24.15" customHeight="1">
      <c r="A190" s="40"/>
      <c r="B190" s="41"/>
      <c r="C190" s="206" t="s">
        <v>263</v>
      </c>
      <c r="D190" s="206" t="s">
        <v>118</v>
      </c>
      <c r="E190" s="207" t="s">
        <v>264</v>
      </c>
      <c r="F190" s="208" t="s">
        <v>265</v>
      </c>
      <c r="G190" s="209" t="s">
        <v>121</v>
      </c>
      <c r="H190" s="210">
        <v>17</v>
      </c>
      <c r="I190" s="211"/>
      <c r="J190" s="212">
        <f>ROUND(I190*H190,2)</f>
        <v>0</v>
      </c>
      <c r="K190" s="208" t="s">
        <v>122</v>
      </c>
      <c r="L190" s="46"/>
      <c r="M190" s="213" t="s">
        <v>19</v>
      </c>
      <c r="N190" s="214" t="s">
        <v>41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123</v>
      </c>
      <c r="AT190" s="217" t="s">
        <v>118</v>
      </c>
      <c r="AU190" s="217" t="s">
        <v>80</v>
      </c>
      <c r="AY190" s="19" t="s">
        <v>116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78</v>
      </c>
      <c r="BK190" s="218">
        <f>ROUND(I190*H190,2)</f>
        <v>0</v>
      </c>
      <c r="BL190" s="19" t="s">
        <v>123</v>
      </c>
      <c r="BM190" s="217" t="s">
        <v>266</v>
      </c>
    </row>
    <row r="191" s="2" customFormat="1">
      <c r="A191" s="40"/>
      <c r="B191" s="41"/>
      <c r="C191" s="42"/>
      <c r="D191" s="219" t="s">
        <v>125</v>
      </c>
      <c r="E191" s="42"/>
      <c r="F191" s="220" t="s">
        <v>267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125</v>
      </c>
      <c r="AU191" s="19" t="s">
        <v>80</v>
      </c>
    </row>
    <row r="192" s="13" customFormat="1">
      <c r="A192" s="13"/>
      <c r="B192" s="224"/>
      <c r="C192" s="225"/>
      <c r="D192" s="226" t="s">
        <v>127</v>
      </c>
      <c r="E192" s="227" t="s">
        <v>19</v>
      </c>
      <c r="F192" s="228" t="s">
        <v>268</v>
      </c>
      <c r="G192" s="225"/>
      <c r="H192" s="229">
        <v>17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127</v>
      </c>
      <c r="AU192" s="235" t="s">
        <v>80</v>
      </c>
      <c r="AV192" s="13" t="s">
        <v>80</v>
      </c>
      <c r="AW192" s="13" t="s">
        <v>32</v>
      </c>
      <c r="AX192" s="13" t="s">
        <v>70</v>
      </c>
      <c r="AY192" s="235" t="s">
        <v>116</v>
      </c>
    </row>
    <row r="193" s="14" customFormat="1">
      <c r="A193" s="14"/>
      <c r="B193" s="236"/>
      <c r="C193" s="237"/>
      <c r="D193" s="226" t="s">
        <v>127</v>
      </c>
      <c r="E193" s="238" t="s">
        <v>19</v>
      </c>
      <c r="F193" s="239" t="s">
        <v>129</v>
      </c>
      <c r="G193" s="237"/>
      <c r="H193" s="240">
        <v>17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127</v>
      </c>
      <c r="AU193" s="246" t="s">
        <v>80</v>
      </c>
      <c r="AV193" s="14" t="s">
        <v>123</v>
      </c>
      <c r="AW193" s="14" t="s">
        <v>32</v>
      </c>
      <c r="AX193" s="14" t="s">
        <v>78</v>
      </c>
      <c r="AY193" s="246" t="s">
        <v>116</v>
      </c>
    </row>
    <row r="194" s="2" customFormat="1" ht="44.25" customHeight="1">
      <c r="A194" s="40"/>
      <c r="B194" s="41"/>
      <c r="C194" s="206" t="s">
        <v>269</v>
      </c>
      <c r="D194" s="206" t="s">
        <v>118</v>
      </c>
      <c r="E194" s="207" t="s">
        <v>270</v>
      </c>
      <c r="F194" s="208" t="s">
        <v>271</v>
      </c>
      <c r="G194" s="209" t="s">
        <v>121</v>
      </c>
      <c r="H194" s="210">
        <v>151.59999999999999</v>
      </c>
      <c r="I194" s="211"/>
      <c r="J194" s="212">
        <f>ROUND(I194*H194,2)</f>
        <v>0</v>
      </c>
      <c r="K194" s="208" t="s">
        <v>122</v>
      </c>
      <c r="L194" s="46"/>
      <c r="M194" s="213" t="s">
        <v>19</v>
      </c>
      <c r="N194" s="214" t="s">
        <v>41</v>
      </c>
      <c r="O194" s="86"/>
      <c r="P194" s="215">
        <f>O194*H194</f>
        <v>0</v>
      </c>
      <c r="Q194" s="215">
        <v>0.089219999999999994</v>
      </c>
      <c r="R194" s="215">
        <f>Q194*H194</f>
        <v>13.525751999999999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123</v>
      </c>
      <c r="AT194" s="217" t="s">
        <v>118</v>
      </c>
      <c r="AU194" s="217" t="s">
        <v>80</v>
      </c>
      <c r="AY194" s="19" t="s">
        <v>116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78</v>
      </c>
      <c r="BK194" s="218">
        <f>ROUND(I194*H194,2)</f>
        <v>0</v>
      </c>
      <c r="BL194" s="19" t="s">
        <v>123</v>
      </c>
      <c r="BM194" s="217" t="s">
        <v>272</v>
      </c>
    </row>
    <row r="195" s="2" customFormat="1">
      <c r="A195" s="40"/>
      <c r="B195" s="41"/>
      <c r="C195" s="42"/>
      <c r="D195" s="219" t="s">
        <v>125</v>
      </c>
      <c r="E195" s="42"/>
      <c r="F195" s="220" t="s">
        <v>273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125</v>
      </c>
      <c r="AU195" s="19" t="s">
        <v>80</v>
      </c>
    </row>
    <row r="196" s="15" customFormat="1">
      <c r="A196" s="15"/>
      <c r="B196" s="248"/>
      <c r="C196" s="249"/>
      <c r="D196" s="226" t="s">
        <v>127</v>
      </c>
      <c r="E196" s="250" t="s">
        <v>19</v>
      </c>
      <c r="F196" s="251" t="s">
        <v>274</v>
      </c>
      <c r="G196" s="249"/>
      <c r="H196" s="250" t="s">
        <v>19</v>
      </c>
      <c r="I196" s="252"/>
      <c r="J196" s="249"/>
      <c r="K196" s="249"/>
      <c r="L196" s="253"/>
      <c r="M196" s="254"/>
      <c r="N196" s="255"/>
      <c r="O196" s="255"/>
      <c r="P196" s="255"/>
      <c r="Q196" s="255"/>
      <c r="R196" s="255"/>
      <c r="S196" s="255"/>
      <c r="T196" s="25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7" t="s">
        <v>127</v>
      </c>
      <c r="AU196" s="257" t="s">
        <v>80</v>
      </c>
      <c r="AV196" s="15" t="s">
        <v>78</v>
      </c>
      <c r="AW196" s="15" t="s">
        <v>32</v>
      </c>
      <c r="AX196" s="15" t="s">
        <v>70</v>
      </c>
      <c r="AY196" s="257" t="s">
        <v>116</v>
      </c>
    </row>
    <row r="197" s="13" customFormat="1">
      <c r="A197" s="13"/>
      <c r="B197" s="224"/>
      <c r="C197" s="225"/>
      <c r="D197" s="226" t="s">
        <v>127</v>
      </c>
      <c r="E197" s="227" t="s">
        <v>19</v>
      </c>
      <c r="F197" s="228" t="s">
        <v>275</v>
      </c>
      <c r="G197" s="225"/>
      <c r="H197" s="229">
        <v>150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127</v>
      </c>
      <c r="AU197" s="235" t="s">
        <v>80</v>
      </c>
      <c r="AV197" s="13" t="s">
        <v>80</v>
      </c>
      <c r="AW197" s="13" t="s">
        <v>32</v>
      </c>
      <c r="AX197" s="13" t="s">
        <v>70</v>
      </c>
      <c r="AY197" s="235" t="s">
        <v>116</v>
      </c>
    </row>
    <row r="198" s="13" customFormat="1">
      <c r="A198" s="13"/>
      <c r="B198" s="224"/>
      <c r="C198" s="225"/>
      <c r="D198" s="226" t="s">
        <v>127</v>
      </c>
      <c r="E198" s="227" t="s">
        <v>19</v>
      </c>
      <c r="F198" s="228" t="s">
        <v>276</v>
      </c>
      <c r="G198" s="225"/>
      <c r="H198" s="229">
        <v>1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127</v>
      </c>
      <c r="AU198" s="235" t="s">
        <v>80</v>
      </c>
      <c r="AV198" s="13" t="s">
        <v>80</v>
      </c>
      <c r="AW198" s="13" t="s">
        <v>32</v>
      </c>
      <c r="AX198" s="13" t="s">
        <v>70</v>
      </c>
      <c r="AY198" s="235" t="s">
        <v>116</v>
      </c>
    </row>
    <row r="199" s="13" customFormat="1">
      <c r="A199" s="13"/>
      <c r="B199" s="224"/>
      <c r="C199" s="225"/>
      <c r="D199" s="226" t="s">
        <v>127</v>
      </c>
      <c r="E199" s="227" t="s">
        <v>19</v>
      </c>
      <c r="F199" s="228" t="s">
        <v>277</v>
      </c>
      <c r="G199" s="225"/>
      <c r="H199" s="229">
        <v>0.59999999999999998</v>
      </c>
      <c r="I199" s="230"/>
      <c r="J199" s="225"/>
      <c r="K199" s="225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127</v>
      </c>
      <c r="AU199" s="235" t="s">
        <v>80</v>
      </c>
      <c r="AV199" s="13" t="s">
        <v>80</v>
      </c>
      <c r="AW199" s="13" t="s">
        <v>32</v>
      </c>
      <c r="AX199" s="13" t="s">
        <v>70</v>
      </c>
      <c r="AY199" s="235" t="s">
        <v>116</v>
      </c>
    </row>
    <row r="200" s="14" customFormat="1">
      <c r="A200" s="14"/>
      <c r="B200" s="236"/>
      <c r="C200" s="237"/>
      <c r="D200" s="226" t="s">
        <v>127</v>
      </c>
      <c r="E200" s="238" t="s">
        <v>19</v>
      </c>
      <c r="F200" s="239" t="s">
        <v>129</v>
      </c>
      <c r="G200" s="237"/>
      <c r="H200" s="240">
        <v>151.59999999999999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127</v>
      </c>
      <c r="AU200" s="246" t="s">
        <v>80</v>
      </c>
      <c r="AV200" s="14" t="s">
        <v>123</v>
      </c>
      <c r="AW200" s="14" t="s">
        <v>32</v>
      </c>
      <c r="AX200" s="14" t="s">
        <v>78</v>
      </c>
      <c r="AY200" s="246" t="s">
        <v>116</v>
      </c>
    </row>
    <row r="201" s="2" customFormat="1" ht="16.5" customHeight="1">
      <c r="A201" s="40"/>
      <c r="B201" s="41"/>
      <c r="C201" s="258" t="s">
        <v>278</v>
      </c>
      <c r="D201" s="258" t="s">
        <v>239</v>
      </c>
      <c r="E201" s="259" t="s">
        <v>279</v>
      </c>
      <c r="F201" s="260" t="s">
        <v>280</v>
      </c>
      <c r="G201" s="261" t="s">
        <v>121</v>
      </c>
      <c r="H201" s="262">
        <v>153.612</v>
      </c>
      <c r="I201" s="263"/>
      <c r="J201" s="264">
        <f>ROUND(I201*H201,2)</f>
        <v>0</v>
      </c>
      <c r="K201" s="260" t="s">
        <v>122</v>
      </c>
      <c r="L201" s="265"/>
      <c r="M201" s="266" t="s">
        <v>19</v>
      </c>
      <c r="N201" s="267" t="s">
        <v>41</v>
      </c>
      <c r="O201" s="86"/>
      <c r="P201" s="215">
        <f>O201*H201</f>
        <v>0</v>
      </c>
      <c r="Q201" s="215">
        <v>0.13200000000000001</v>
      </c>
      <c r="R201" s="215">
        <f>Q201*H201</f>
        <v>20.276783999999999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174</v>
      </c>
      <c r="AT201" s="217" t="s">
        <v>239</v>
      </c>
      <c r="AU201" s="217" t="s">
        <v>80</v>
      </c>
      <c r="AY201" s="19" t="s">
        <v>116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78</v>
      </c>
      <c r="BK201" s="218">
        <f>ROUND(I201*H201,2)</f>
        <v>0</v>
      </c>
      <c r="BL201" s="19" t="s">
        <v>123</v>
      </c>
      <c r="BM201" s="217" t="s">
        <v>281</v>
      </c>
    </row>
    <row r="202" s="15" customFormat="1">
      <c r="A202" s="15"/>
      <c r="B202" s="248"/>
      <c r="C202" s="249"/>
      <c r="D202" s="226" t="s">
        <v>127</v>
      </c>
      <c r="E202" s="250" t="s">
        <v>19</v>
      </c>
      <c r="F202" s="251" t="s">
        <v>274</v>
      </c>
      <c r="G202" s="249"/>
      <c r="H202" s="250" t="s">
        <v>19</v>
      </c>
      <c r="I202" s="252"/>
      <c r="J202" s="249"/>
      <c r="K202" s="249"/>
      <c r="L202" s="253"/>
      <c r="M202" s="254"/>
      <c r="N202" s="255"/>
      <c r="O202" s="255"/>
      <c r="P202" s="255"/>
      <c r="Q202" s="255"/>
      <c r="R202" s="255"/>
      <c r="S202" s="255"/>
      <c r="T202" s="25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7" t="s">
        <v>127</v>
      </c>
      <c r="AU202" s="257" t="s">
        <v>80</v>
      </c>
      <c r="AV202" s="15" t="s">
        <v>78</v>
      </c>
      <c r="AW202" s="15" t="s">
        <v>32</v>
      </c>
      <c r="AX202" s="15" t="s">
        <v>70</v>
      </c>
      <c r="AY202" s="257" t="s">
        <v>116</v>
      </c>
    </row>
    <row r="203" s="13" customFormat="1">
      <c r="A203" s="13"/>
      <c r="B203" s="224"/>
      <c r="C203" s="225"/>
      <c r="D203" s="226" t="s">
        <v>127</v>
      </c>
      <c r="E203" s="227" t="s">
        <v>19</v>
      </c>
      <c r="F203" s="228" t="s">
        <v>275</v>
      </c>
      <c r="G203" s="225"/>
      <c r="H203" s="229">
        <v>150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127</v>
      </c>
      <c r="AU203" s="235" t="s">
        <v>80</v>
      </c>
      <c r="AV203" s="13" t="s">
        <v>80</v>
      </c>
      <c r="AW203" s="13" t="s">
        <v>32</v>
      </c>
      <c r="AX203" s="13" t="s">
        <v>70</v>
      </c>
      <c r="AY203" s="235" t="s">
        <v>116</v>
      </c>
    </row>
    <row r="204" s="13" customFormat="1">
      <c r="A204" s="13"/>
      <c r="B204" s="224"/>
      <c r="C204" s="225"/>
      <c r="D204" s="226" t="s">
        <v>127</v>
      </c>
      <c r="E204" s="227" t="s">
        <v>19</v>
      </c>
      <c r="F204" s="228" t="s">
        <v>277</v>
      </c>
      <c r="G204" s="225"/>
      <c r="H204" s="229">
        <v>0.59999999999999998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127</v>
      </c>
      <c r="AU204" s="235" t="s">
        <v>80</v>
      </c>
      <c r="AV204" s="13" t="s">
        <v>80</v>
      </c>
      <c r="AW204" s="13" t="s">
        <v>32</v>
      </c>
      <c r="AX204" s="13" t="s">
        <v>70</v>
      </c>
      <c r="AY204" s="235" t="s">
        <v>116</v>
      </c>
    </row>
    <row r="205" s="14" customFormat="1">
      <c r="A205" s="14"/>
      <c r="B205" s="236"/>
      <c r="C205" s="237"/>
      <c r="D205" s="226" t="s">
        <v>127</v>
      </c>
      <c r="E205" s="238" t="s">
        <v>19</v>
      </c>
      <c r="F205" s="239" t="s">
        <v>129</v>
      </c>
      <c r="G205" s="237"/>
      <c r="H205" s="240">
        <v>150.59999999999999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127</v>
      </c>
      <c r="AU205" s="246" t="s">
        <v>80</v>
      </c>
      <c r="AV205" s="14" t="s">
        <v>123</v>
      </c>
      <c r="AW205" s="14" t="s">
        <v>32</v>
      </c>
      <c r="AX205" s="14" t="s">
        <v>78</v>
      </c>
      <c r="AY205" s="246" t="s">
        <v>116</v>
      </c>
    </row>
    <row r="206" s="13" customFormat="1">
      <c r="A206" s="13"/>
      <c r="B206" s="224"/>
      <c r="C206" s="225"/>
      <c r="D206" s="226" t="s">
        <v>127</v>
      </c>
      <c r="E206" s="225"/>
      <c r="F206" s="228" t="s">
        <v>282</v>
      </c>
      <c r="G206" s="225"/>
      <c r="H206" s="229">
        <v>153.612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127</v>
      </c>
      <c r="AU206" s="235" t="s">
        <v>80</v>
      </c>
      <c r="AV206" s="13" t="s">
        <v>80</v>
      </c>
      <c r="AW206" s="13" t="s">
        <v>4</v>
      </c>
      <c r="AX206" s="13" t="s">
        <v>78</v>
      </c>
      <c r="AY206" s="235" t="s">
        <v>116</v>
      </c>
    </row>
    <row r="207" s="2" customFormat="1" ht="16.5" customHeight="1">
      <c r="A207" s="40"/>
      <c r="B207" s="41"/>
      <c r="C207" s="258" t="s">
        <v>283</v>
      </c>
      <c r="D207" s="258" t="s">
        <v>239</v>
      </c>
      <c r="E207" s="259" t="s">
        <v>284</v>
      </c>
      <c r="F207" s="260" t="s">
        <v>285</v>
      </c>
      <c r="G207" s="261" t="s">
        <v>121</v>
      </c>
      <c r="H207" s="262">
        <v>1.02</v>
      </c>
      <c r="I207" s="263"/>
      <c r="J207" s="264">
        <f>ROUND(I207*H207,2)</f>
        <v>0</v>
      </c>
      <c r="K207" s="260" t="s">
        <v>122</v>
      </c>
      <c r="L207" s="265"/>
      <c r="M207" s="266" t="s">
        <v>19</v>
      </c>
      <c r="N207" s="267" t="s">
        <v>41</v>
      </c>
      <c r="O207" s="86"/>
      <c r="P207" s="215">
        <f>O207*H207</f>
        <v>0</v>
      </c>
      <c r="Q207" s="215">
        <v>0.13100000000000001</v>
      </c>
      <c r="R207" s="215">
        <f>Q207*H207</f>
        <v>0.13362000000000002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174</v>
      </c>
      <c r="AT207" s="217" t="s">
        <v>239</v>
      </c>
      <c r="AU207" s="217" t="s">
        <v>80</v>
      </c>
      <c r="AY207" s="19" t="s">
        <v>116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78</v>
      </c>
      <c r="BK207" s="218">
        <f>ROUND(I207*H207,2)</f>
        <v>0</v>
      </c>
      <c r="BL207" s="19" t="s">
        <v>123</v>
      </c>
      <c r="BM207" s="217" t="s">
        <v>286</v>
      </c>
    </row>
    <row r="208" s="15" customFormat="1">
      <c r="A208" s="15"/>
      <c r="B208" s="248"/>
      <c r="C208" s="249"/>
      <c r="D208" s="226" t="s">
        <v>127</v>
      </c>
      <c r="E208" s="250" t="s">
        <v>19</v>
      </c>
      <c r="F208" s="251" t="s">
        <v>274</v>
      </c>
      <c r="G208" s="249"/>
      <c r="H208" s="250" t="s">
        <v>19</v>
      </c>
      <c r="I208" s="252"/>
      <c r="J208" s="249"/>
      <c r="K208" s="249"/>
      <c r="L208" s="253"/>
      <c r="M208" s="254"/>
      <c r="N208" s="255"/>
      <c r="O208" s="255"/>
      <c r="P208" s="255"/>
      <c r="Q208" s="255"/>
      <c r="R208" s="255"/>
      <c r="S208" s="255"/>
      <c r="T208" s="25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7" t="s">
        <v>127</v>
      </c>
      <c r="AU208" s="257" t="s">
        <v>80</v>
      </c>
      <c r="AV208" s="15" t="s">
        <v>78</v>
      </c>
      <c r="AW208" s="15" t="s">
        <v>32</v>
      </c>
      <c r="AX208" s="15" t="s">
        <v>70</v>
      </c>
      <c r="AY208" s="257" t="s">
        <v>116</v>
      </c>
    </row>
    <row r="209" s="13" customFormat="1">
      <c r="A209" s="13"/>
      <c r="B209" s="224"/>
      <c r="C209" s="225"/>
      <c r="D209" s="226" t="s">
        <v>127</v>
      </c>
      <c r="E209" s="227" t="s">
        <v>19</v>
      </c>
      <c r="F209" s="228" t="s">
        <v>276</v>
      </c>
      <c r="G209" s="225"/>
      <c r="H209" s="229">
        <v>1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127</v>
      </c>
      <c r="AU209" s="235" t="s">
        <v>80</v>
      </c>
      <c r="AV209" s="13" t="s">
        <v>80</v>
      </c>
      <c r="AW209" s="13" t="s">
        <v>32</v>
      </c>
      <c r="AX209" s="13" t="s">
        <v>70</v>
      </c>
      <c r="AY209" s="235" t="s">
        <v>116</v>
      </c>
    </row>
    <row r="210" s="14" customFormat="1">
      <c r="A210" s="14"/>
      <c r="B210" s="236"/>
      <c r="C210" s="237"/>
      <c r="D210" s="226" t="s">
        <v>127</v>
      </c>
      <c r="E210" s="238" t="s">
        <v>19</v>
      </c>
      <c r="F210" s="239" t="s">
        <v>129</v>
      </c>
      <c r="G210" s="237"/>
      <c r="H210" s="240">
        <v>1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127</v>
      </c>
      <c r="AU210" s="246" t="s">
        <v>80</v>
      </c>
      <c r="AV210" s="14" t="s">
        <v>123</v>
      </c>
      <c r="AW210" s="14" t="s">
        <v>32</v>
      </c>
      <c r="AX210" s="14" t="s">
        <v>78</v>
      </c>
      <c r="AY210" s="246" t="s">
        <v>116</v>
      </c>
    </row>
    <row r="211" s="13" customFormat="1">
      <c r="A211" s="13"/>
      <c r="B211" s="224"/>
      <c r="C211" s="225"/>
      <c r="D211" s="226" t="s">
        <v>127</v>
      </c>
      <c r="E211" s="225"/>
      <c r="F211" s="228" t="s">
        <v>287</v>
      </c>
      <c r="G211" s="225"/>
      <c r="H211" s="229">
        <v>1.02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127</v>
      </c>
      <c r="AU211" s="235" t="s">
        <v>80</v>
      </c>
      <c r="AV211" s="13" t="s">
        <v>80</v>
      </c>
      <c r="AW211" s="13" t="s">
        <v>4</v>
      </c>
      <c r="AX211" s="13" t="s">
        <v>78</v>
      </c>
      <c r="AY211" s="235" t="s">
        <v>116</v>
      </c>
    </row>
    <row r="212" s="2" customFormat="1" ht="44.25" customHeight="1">
      <c r="A212" s="40"/>
      <c r="B212" s="41"/>
      <c r="C212" s="206" t="s">
        <v>288</v>
      </c>
      <c r="D212" s="206" t="s">
        <v>118</v>
      </c>
      <c r="E212" s="207" t="s">
        <v>289</v>
      </c>
      <c r="F212" s="208" t="s">
        <v>290</v>
      </c>
      <c r="G212" s="209" t="s">
        <v>121</v>
      </c>
      <c r="H212" s="210">
        <v>36.399999999999999</v>
      </c>
      <c r="I212" s="211"/>
      <c r="J212" s="212">
        <f>ROUND(I212*H212,2)</f>
        <v>0</v>
      </c>
      <c r="K212" s="208" t="s">
        <v>122</v>
      </c>
      <c r="L212" s="46"/>
      <c r="M212" s="213" t="s">
        <v>19</v>
      </c>
      <c r="N212" s="214" t="s">
        <v>41</v>
      </c>
      <c r="O212" s="86"/>
      <c r="P212" s="215">
        <f>O212*H212</f>
        <v>0</v>
      </c>
      <c r="Q212" s="215">
        <v>0.11162</v>
      </c>
      <c r="R212" s="215">
        <f>Q212*H212</f>
        <v>4.0629679999999997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123</v>
      </c>
      <c r="AT212" s="217" t="s">
        <v>118</v>
      </c>
      <c r="AU212" s="217" t="s">
        <v>80</v>
      </c>
      <c r="AY212" s="19" t="s">
        <v>116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78</v>
      </c>
      <c r="BK212" s="218">
        <f>ROUND(I212*H212,2)</f>
        <v>0</v>
      </c>
      <c r="BL212" s="19" t="s">
        <v>123</v>
      </c>
      <c r="BM212" s="217" t="s">
        <v>291</v>
      </c>
    </row>
    <row r="213" s="2" customFormat="1">
      <c r="A213" s="40"/>
      <c r="B213" s="41"/>
      <c r="C213" s="42"/>
      <c r="D213" s="219" t="s">
        <v>125</v>
      </c>
      <c r="E213" s="42"/>
      <c r="F213" s="220" t="s">
        <v>292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125</v>
      </c>
      <c r="AU213" s="19" t="s">
        <v>80</v>
      </c>
    </row>
    <row r="214" s="15" customFormat="1">
      <c r="A214" s="15"/>
      <c r="B214" s="248"/>
      <c r="C214" s="249"/>
      <c r="D214" s="226" t="s">
        <v>127</v>
      </c>
      <c r="E214" s="250" t="s">
        <v>19</v>
      </c>
      <c r="F214" s="251" t="s">
        <v>274</v>
      </c>
      <c r="G214" s="249"/>
      <c r="H214" s="250" t="s">
        <v>19</v>
      </c>
      <c r="I214" s="252"/>
      <c r="J214" s="249"/>
      <c r="K214" s="249"/>
      <c r="L214" s="253"/>
      <c r="M214" s="254"/>
      <c r="N214" s="255"/>
      <c r="O214" s="255"/>
      <c r="P214" s="255"/>
      <c r="Q214" s="255"/>
      <c r="R214" s="255"/>
      <c r="S214" s="255"/>
      <c r="T214" s="25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7" t="s">
        <v>127</v>
      </c>
      <c r="AU214" s="257" t="s">
        <v>80</v>
      </c>
      <c r="AV214" s="15" t="s">
        <v>78</v>
      </c>
      <c r="AW214" s="15" t="s">
        <v>32</v>
      </c>
      <c r="AX214" s="15" t="s">
        <v>70</v>
      </c>
      <c r="AY214" s="257" t="s">
        <v>116</v>
      </c>
    </row>
    <row r="215" s="13" customFormat="1">
      <c r="A215" s="13"/>
      <c r="B215" s="224"/>
      <c r="C215" s="225"/>
      <c r="D215" s="226" t="s">
        <v>127</v>
      </c>
      <c r="E215" s="227" t="s">
        <v>19</v>
      </c>
      <c r="F215" s="228" t="s">
        <v>293</v>
      </c>
      <c r="G215" s="225"/>
      <c r="H215" s="229">
        <v>22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127</v>
      </c>
      <c r="AU215" s="235" t="s">
        <v>80</v>
      </c>
      <c r="AV215" s="13" t="s">
        <v>80</v>
      </c>
      <c r="AW215" s="13" t="s">
        <v>32</v>
      </c>
      <c r="AX215" s="13" t="s">
        <v>70</v>
      </c>
      <c r="AY215" s="235" t="s">
        <v>116</v>
      </c>
    </row>
    <row r="216" s="13" customFormat="1">
      <c r="A216" s="13"/>
      <c r="B216" s="224"/>
      <c r="C216" s="225"/>
      <c r="D216" s="226" t="s">
        <v>127</v>
      </c>
      <c r="E216" s="227" t="s">
        <v>19</v>
      </c>
      <c r="F216" s="228" t="s">
        <v>294</v>
      </c>
      <c r="G216" s="225"/>
      <c r="H216" s="229">
        <v>8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127</v>
      </c>
      <c r="AU216" s="235" t="s">
        <v>80</v>
      </c>
      <c r="AV216" s="13" t="s">
        <v>80</v>
      </c>
      <c r="AW216" s="13" t="s">
        <v>32</v>
      </c>
      <c r="AX216" s="13" t="s">
        <v>70</v>
      </c>
      <c r="AY216" s="235" t="s">
        <v>116</v>
      </c>
    </row>
    <row r="217" s="13" customFormat="1">
      <c r="A217" s="13"/>
      <c r="B217" s="224"/>
      <c r="C217" s="225"/>
      <c r="D217" s="226" t="s">
        <v>127</v>
      </c>
      <c r="E217" s="227" t="s">
        <v>19</v>
      </c>
      <c r="F217" s="228" t="s">
        <v>295</v>
      </c>
      <c r="G217" s="225"/>
      <c r="H217" s="229">
        <v>5.5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127</v>
      </c>
      <c r="AU217" s="235" t="s">
        <v>80</v>
      </c>
      <c r="AV217" s="13" t="s">
        <v>80</v>
      </c>
      <c r="AW217" s="13" t="s">
        <v>32</v>
      </c>
      <c r="AX217" s="13" t="s">
        <v>70</v>
      </c>
      <c r="AY217" s="235" t="s">
        <v>116</v>
      </c>
    </row>
    <row r="218" s="13" customFormat="1">
      <c r="A218" s="13"/>
      <c r="B218" s="224"/>
      <c r="C218" s="225"/>
      <c r="D218" s="226" t="s">
        <v>127</v>
      </c>
      <c r="E218" s="227" t="s">
        <v>19</v>
      </c>
      <c r="F218" s="228" t="s">
        <v>296</v>
      </c>
      <c r="G218" s="225"/>
      <c r="H218" s="229">
        <v>0.90000000000000002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127</v>
      </c>
      <c r="AU218" s="235" t="s">
        <v>80</v>
      </c>
      <c r="AV218" s="13" t="s">
        <v>80</v>
      </c>
      <c r="AW218" s="13" t="s">
        <v>32</v>
      </c>
      <c r="AX218" s="13" t="s">
        <v>70</v>
      </c>
      <c r="AY218" s="235" t="s">
        <v>116</v>
      </c>
    </row>
    <row r="219" s="14" customFormat="1">
      <c r="A219" s="14"/>
      <c r="B219" s="236"/>
      <c r="C219" s="237"/>
      <c r="D219" s="226" t="s">
        <v>127</v>
      </c>
      <c r="E219" s="238" t="s">
        <v>19</v>
      </c>
      <c r="F219" s="239" t="s">
        <v>129</v>
      </c>
      <c r="G219" s="237"/>
      <c r="H219" s="240">
        <v>36.399999999999999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127</v>
      </c>
      <c r="AU219" s="246" t="s">
        <v>80</v>
      </c>
      <c r="AV219" s="14" t="s">
        <v>123</v>
      </c>
      <c r="AW219" s="14" t="s">
        <v>32</v>
      </c>
      <c r="AX219" s="14" t="s">
        <v>78</v>
      </c>
      <c r="AY219" s="246" t="s">
        <v>116</v>
      </c>
    </row>
    <row r="220" s="2" customFormat="1" ht="16.5" customHeight="1">
      <c r="A220" s="40"/>
      <c r="B220" s="41"/>
      <c r="C220" s="258" t="s">
        <v>297</v>
      </c>
      <c r="D220" s="258" t="s">
        <v>239</v>
      </c>
      <c r="E220" s="259" t="s">
        <v>298</v>
      </c>
      <c r="F220" s="260" t="s">
        <v>299</v>
      </c>
      <c r="G220" s="261" t="s">
        <v>121</v>
      </c>
      <c r="H220" s="262">
        <v>28.050000000000001</v>
      </c>
      <c r="I220" s="263"/>
      <c r="J220" s="264">
        <f>ROUND(I220*H220,2)</f>
        <v>0</v>
      </c>
      <c r="K220" s="260" t="s">
        <v>122</v>
      </c>
      <c r="L220" s="265"/>
      <c r="M220" s="266" t="s">
        <v>19</v>
      </c>
      <c r="N220" s="267" t="s">
        <v>41</v>
      </c>
      <c r="O220" s="86"/>
      <c r="P220" s="215">
        <f>O220*H220</f>
        <v>0</v>
      </c>
      <c r="Q220" s="215">
        <v>0.17599999999999999</v>
      </c>
      <c r="R220" s="215">
        <f>Q220*H220</f>
        <v>4.9367999999999999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174</v>
      </c>
      <c r="AT220" s="217" t="s">
        <v>239</v>
      </c>
      <c r="AU220" s="217" t="s">
        <v>80</v>
      </c>
      <c r="AY220" s="19" t="s">
        <v>116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78</v>
      </c>
      <c r="BK220" s="218">
        <f>ROUND(I220*H220,2)</f>
        <v>0</v>
      </c>
      <c r="BL220" s="19" t="s">
        <v>123</v>
      </c>
      <c r="BM220" s="217" t="s">
        <v>300</v>
      </c>
    </row>
    <row r="221" s="15" customFormat="1">
      <c r="A221" s="15"/>
      <c r="B221" s="248"/>
      <c r="C221" s="249"/>
      <c r="D221" s="226" t="s">
        <v>127</v>
      </c>
      <c r="E221" s="250" t="s">
        <v>19</v>
      </c>
      <c r="F221" s="251" t="s">
        <v>274</v>
      </c>
      <c r="G221" s="249"/>
      <c r="H221" s="250" t="s">
        <v>19</v>
      </c>
      <c r="I221" s="252"/>
      <c r="J221" s="249"/>
      <c r="K221" s="249"/>
      <c r="L221" s="253"/>
      <c r="M221" s="254"/>
      <c r="N221" s="255"/>
      <c r="O221" s="255"/>
      <c r="P221" s="255"/>
      <c r="Q221" s="255"/>
      <c r="R221" s="255"/>
      <c r="S221" s="255"/>
      <c r="T221" s="25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7" t="s">
        <v>127</v>
      </c>
      <c r="AU221" s="257" t="s">
        <v>80</v>
      </c>
      <c r="AV221" s="15" t="s">
        <v>78</v>
      </c>
      <c r="AW221" s="15" t="s">
        <v>32</v>
      </c>
      <c r="AX221" s="15" t="s">
        <v>70</v>
      </c>
      <c r="AY221" s="257" t="s">
        <v>116</v>
      </c>
    </row>
    <row r="222" s="13" customFormat="1">
      <c r="A222" s="13"/>
      <c r="B222" s="224"/>
      <c r="C222" s="225"/>
      <c r="D222" s="226" t="s">
        <v>127</v>
      </c>
      <c r="E222" s="227" t="s">
        <v>19</v>
      </c>
      <c r="F222" s="228" t="s">
        <v>293</v>
      </c>
      <c r="G222" s="225"/>
      <c r="H222" s="229">
        <v>22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127</v>
      </c>
      <c r="AU222" s="235" t="s">
        <v>80</v>
      </c>
      <c r="AV222" s="13" t="s">
        <v>80</v>
      </c>
      <c r="AW222" s="13" t="s">
        <v>32</v>
      </c>
      <c r="AX222" s="13" t="s">
        <v>70</v>
      </c>
      <c r="AY222" s="235" t="s">
        <v>116</v>
      </c>
    </row>
    <row r="223" s="13" customFormat="1">
      <c r="A223" s="13"/>
      <c r="B223" s="224"/>
      <c r="C223" s="225"/>
      <c r="D223" s="226" t="s">
        <v>127</v>
      </c>
      <c r="E223" s="227" t="s">
        <v>19</v>
      </c>
      <c r="F223" s="228" t="s">
        <v>295</v>
      </c>
      <c r="G223" s="225"/>
      <c r="H223" s="229">
        <v>5.5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127</v>
      </c>
      <c r="AU223" s="235" t="s">
        <v>80</v>
      </c>
      <c r="AV223" s="13" t="s">
        <v>80</v>
      </c>
      <c r="AW223" s="13" t="s">
        <v>32</v>
      </c>
      <c r="AX223" s="13" t="s">
        <v>70</v>
      </c>
      <c r="AY223" s="235" t="s">
        <v>116</v>
      </c>
    </row>
    <row r="224" s="14" customFormat="1">
      <c r="A224" s="14"/>
      <c r="B224" s="236"/>
      <c r="C224" s="237"/>
      <c r="D224" s="226" t="s">
        <v>127</v>
      </c>
      <c r="E224" s="238" t="s">
        <v>19</v>
      </c>
      <c r="F224" s="239" t="s">
        <v>129</v>
      </c>
      <c r="G224" s="237"/>
      <c r="H224" s="240">
        <v>27.5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127</v>
      </c>
      <c r="AU224" s="246" t="s">
        <v>80</v>
      </c>
      <c r="AV224" s="14" t="s">
        <v>123</v>
      </c>
      <c r="AW224" s="14" t="s">
        <v>32</v>
      </c>
      <c r="AX224" s="14" t="s">
        <v>78</v>
      </c>
      <c r="AY224" s="246" t="s">
        <v>116</v>
      </c>
    </row>
    <row r="225" s="13" customFormat="1">
      <c r="A225" s="13"/>
      <c r="B225" s="224"/>
      <c r="C225" s="225"/>
      <c r="D225" s="226" t="s">
        <v>127</v>
      </c>
      <c r="E225" s="225"/>
      <c r="F225" s="228" t="s">
        <v>301</v>
      </c>
      <c r="G225" s="225"/>
      <c r="H225" s="229">
        <v>28.050000000000001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127</v>
      </c>
      <c r="AU225" s="235" t="s">
        <v>80</v>
      </c>
      <c r="AV225" s="13" t="s">
        <v>80</v>
      </c>
      <c r="AW225" s="13" t="s">
        <v>4</v>
      </c>
      <c r="AX225" s="13" t="s">
        <v>78</v>
      </c>
      <c r="AY225" s="235" t="s">
        <v>116</v>
      </c>
    </row>
    <row r="226" s="2" customFormat="1" ht="16.5" customHeight="1">
      <c r="A226" s="40"/>
      <c r="B226" s="41"/>
      <c r="C226" s="258" t="s">
        <v>302</v>
      </c>
      <c r="D226" s="258" t="s">
        <v>239</v>
      </c>
      <c r="E226" s="259" t="s">
        <v>303</v>
      </c>
      <c r="F226" s="260" t="s">
        <v>304</v>
      </c>
      <c r="G226" s="261" t="s">
        <v>121</v>
      </c>
      <c r="H226" s="262">
        <v>0.91800000000000004</v>
      </c>
      <c r="I226" s="263"/>
      <c r="J226" s="264">
        <f>ROUND(I226*H226,2)</f>
        <v>0</v>
      </c>
      <c r="K226" s="260" t="s">
        <v>122</v>
      </c>
      <c r="L226" s="265"/>
      <c r="M226" s="266" t="s">
        <v>19</v>
      </c>
      <c r="N226" s="267" t="s">
        <v>41</v>
      </c>
      <c r="O226" s="86"/>
      <c r="P226" s="215">
        <f>O226*H226</f>
        <v>0</v>
      </c>
      <c r="Q226" s="215">
        <v>0.17599999999999999</v>
      </c>
      <c r="R226" s="215">
        <f>Q226*H226</f>
        <v>0.16156799999999999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174</v>
      </c>
      <c r="AT226" s="217" t="s">
        <v>239</v>
      </c>
      <c r="AU226" s="217" t="s">
        <v>80</v>
      </c>
      <c r="AY226" s="19" t="s">
        <v>116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78</v>
      </c>
      <c r="BK226" s="218">
        <f>ROUND(I226*H226,2)</f>
        <v>0</v>
      </c>
      <c r="BL226" s="19" t="s">
        <v>123</v>
      </c>
      <c r="BM226" s="217" t="s">
        <v>305</v>
      </c>
    </row>
    <row r="227" s="15" customFormat="1">
      <c r="A227" s="15"/>
      <c r="B227" s="248"/>
      <c r="C227" s="249"/>
      <c r="D227" s="226" t="s">
        <v>127</v>
      </c>
      <c r="E227" s="250" t="s">
        <v>19</v>
      </c>
      <c r="F227" s="251" t="s">
        <v>274</v>
      </c>
      <c r="G227" s="249"/>
      <c r="H227" s="250" t="s">
        <v>19</v>
      </c>
      <c r="I227" s="252"/>
      <c r="J227" s="249"/>
      <c r="K227" s="249"/>
      <c r="L227" s="253"/>
      <c r="M227" s="254"/>
      <c r="N227" s="255"/>
      <c r="O227" s="255"/>
      <c r="P227" s="255"/>
      <c r="Q227" s="255"/>
      <c r="R227" s="255"/>
      <c r="S227" s="255"/>
      <c r="T227" s="25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7" t="s">
        <v>127</v>
      </c>
      <c r="AU227" s="257" t="s">
        <v>80</v>
      </c>
      <c r="AV227" s="15" t="s">
        <v>78</v>
      </c>
      <c r="AW227" s="15" t="s">
        <v>32</v>
      </c>
      <c r="AX227" s="15" t="s">
        <v>70</v>
      </c>
      <c r="AY227" s="257" t="s">
        <v>116</v>
      </c>
    </row>
    <row r="228" s="13" customFormat="1">
      <c r="A228" s="13"/>
      <c r="B228" s="224"/>
      <c r="C228" s="225"/>
      <c r="D228" s="226" t="s">
        <v>127</v>
      </c>
      <c r="E228" s="227" t="s">
        <v>19</v>
      </c>
      <c r="F228" s="228" t="s">
        <v>296</v>
      </c>
      <c r="G228" s="225"/>
      <c r="H228" s="229">
        <v>0.90000000000000002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127</v>
      </c>
      <c r="AU228" s="235" t="s">
        <v>80</v>
      </c>
      <c r="AV228" s="13" t="s">
        <v>80</v>
      </c>
      <c r="AW228" s="13" t="s">
        <v>32</v>
      </c>
      <c r="AX228" s="13" t="s">
        <v>70</v>
      </c>
      <c r="AY228" s="235" t="s">
        <v>116</v>
      </c>
    </row>
    <row r="229" s="14" customFormat="1">
      <c r="A229" s="14"/>
      <c r="B229" s="236"/>
      <c r="C229" s="237"/>
      <c r="D229" s="226" t="s">
        <v>127</v>
      </c>
      <c r="E229" s="238" t="s">
        <v>19</v>
      </c>
      <c r="F229" s="239" t="s">
        <v>129</v>
      </c>
      <c r="G229" s="237"/>
      <c r="H229" s="240">
        <v>0.90000000000000002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127</v>
      </c>
      <c r="AU229" s="246" t="s">
        <v>80</v>
      </c>
      <c r="AV229" s="14" t="s">
        <v>123</v>
      </c>
      <c r="AW229" s="14" t="s">
        <v>32</v>
      </c>
      <c r="AX229" s="14" t="s">
        <v>78</v>
      </c>
      <c r="AY229" s="246" t="s">
        <v>116</v>
      </c>
    </row>
    <row r="230" s="13" customFormat="1">
      <c r="A230" s="13"/>
      <c r="B230" s="224"/>
      <c r="C230" s="225"/>
      <c r="D230" s="226" t="s">
        <v>127</v>
      </c>
      <c r="E230" s="225"/>
      <c r="F230" s="228" t="s">
        <v>306</v>
      </c>
      <c r="G230" s="225"/>
      <c r="H230" s="229">
        <v>0.91800000000000004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127</v>
      </c>
      <c r="AU230" s="235" t="s">
        <v>80</v>
      </c>
      <c r="AV230" s="13" t="s">
        <v>80</v>
      </c>
      <c r="AW230" s="13" t="s">
        <v>4</v>
      </c>
      <c r="AX230" s="13" t="s">
        <v>78</v>
      </c>
      <c r="AY230" s="235" t="s">
        <v>116</v>
      </c>
    </row>
    <row r="231" s="2" customFormat="1" ht="16.5" customHeight="1">
      <c r="A231" s="40"/>
      <c r="B231" s="41"/>
      <c r="C231" s="258" t="s">
        <v>307</v>
      </c>
      <c r="D231" s="258" t="s">
        <v>239</v>
      </c>
      <c r="E231" s="259" t="s">
        <v>308</v>
      </c>
      <c r="F231" s="260" t="s">
        <v>309</v>
      </c>
      <c r="G231" s="261" t="s">
        <v>121</v>
      </c>
      <c r="H231" s="262">
        <v>8.1600000000000001</v>
      </c>
      <c r="I231" s="263"/>
      <c r="J231" s="264">
        <f>ROUND(I231*H231,2)</f>
        <v>0</v>
      </c>
      <c r="K231" s="260" t="s">
        <v>122</v>
      </c>
      <c r="L231" s="265"/>
      <c r="M231" s="266" t="s">
        <v>19</v>
      </c>
      <c r="N231" s="267" t="s">
        <v>41</v>
      </c>
      <c r="O231" s="86"/>
      <c r="P231" s="215">
        <f>O231*H231</f>
        <v>0</v>
      </c>
      <c r="Q231" s="215">
        <v>0.17499999999999999</v>
      </c>
      <c r="R231" s="215">
        <f>Q231*H231</f>
        <v>1.4279999999999999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174</v>
      </c>
      <c r="AT231" s="217" t="s">
        <v>239</v>
      </c>
      <c r="AU231" s="217" t="s">
        <v>80</v>
      </c>
      <c r="AY231" s="19" t="s">
        <v>116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78</v>
      </c>
      <c r="BK231" s="218">
        <f>ROUND(I231*H231,2)</f>
        <v>0</v>
      </c>
      <c r="BL231" s="19" t="s">
        <v>123</v>
      </c>
      <c r="BM231" s="217" t="s">
        <v>310</v>
      </c>
    </row>
    <row r="232" s="15" customFormat="1">
      <c r="A232" s="15"/>
      <c r="B232" s="248"/>
      <c r="C232" s="249"/>
      <c r="D232" s="226" t="s">
        <v>127</v>
      </c>
      <c r="E232" s="250" t="s">
        <v>19</v>
      </c>
      <c r="F232" s="251" t="s">
        <v>274</v>
      </c>
      <c r="G232" s="249"/>
      <c r="H232" s="250" t="s">
        <v>19</v>
      </c>
      <c r="I232" s="252"/>
      <c r="J232" s="249"/>
      <c r="K232" s="249"/>
      <c r="L232" s="253"/>
      <c r="M232" s="254"/>
      <c r="N232" s="255"/>
      <c r="O232" s="255"/>
      <c r="P232" s="255"/>
      <c r="Q232" s="255"/>
      <c r="R232" s="255"/>
      <c r="S232" s="255"/>
      <c r="T232" s="25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7" t="s">
        <v>127</v>
      </c>
      <c r="AU232" s="257" t="s">
        <v>80</v>
      </c>
      <c r="AV232" s="15" t="s">
        <v>78</v>
      </c>
      <c r="AW232" s="15" t="s">
        <v>32</v>
      </c>
      <c r="AX232" s="15" t="s">
        <v>70</v>
      </c>
      <c r="AY232" s="257" t="s">
        <v>116</v>
      </c>
    </row>
    <row r="233" s="13" customFormat="1">
      <c r="A233" s="13"/>
      <c r="B233" s="224"/>
      <c r="C233" s="225"/>
      <c r="D233" s="226" t="s">
        <v>127</v>
      </c>
      <c r="E233" s="227" t="s">
        <v>19</v>
      </c>
      <c r="F233" s="228" t="s">
        <v>294</v>
      </c>
      <c r="G233" s="225"/>
      <c r="H233" s="229">
        <v>8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127</v>
      </c>
      <c r="AU233" s="235" t="s">
        <v>80</v>
      </c>
      <c r="AV233" s="13" t="s">
        <v>80</v>
      </c>
      <c r="AW233" s="13" t="s">
        <v>32</v>
      </c>
      <c r="AX233" s="13" t="s">
        <v>70</v>
      </c>
      <c r="AY233" s="235" t="s">
        <v>116</v>
      </c>
    </row>
    <row r="234" s="14" customFormat="1">
      <c r="A234" s="14"/>
      <c r="B234" s="236"/>
      <c r="C234" s="237"/>
      <c r="D234" s="226" t="s">
        <v>127</v>
      </c>
      <c r="E234" s="238" t="s">
        <v>19</v>
      </c>
      <c r="F234" s="239" t="s">
        <v>129</v>
      </c>
      <c r="G234" s="237"/>
      <c r="H234" s="240">
        <v>8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127</v>
      </c>
      <c r="AU234" s="246" t="s">
        <v>80</v>
      </c>
      <c r="AV234" s="14" t="s">
        <v>123</v>
      </c>
      <c r="AW234" s="14" t="s">
        <v>32</v>
      </c>
      <c r="AX234" s="14" t="s">
        <v>78</v>
      </c>
      <c r="AY234" s="246" t="s">
        <v>116</v>
      </c>
    </row>
    <row r="235" s="13" customFormat="1">
      <c r="A235" s="13"/>
      <c r="B235" s="224"/>
      <c r="C235" s="225"/>
      <c r="D235" s="226" t="s">
        <v>127</v>
      </c>
      <c r="E235" s="225"/>
      <c r="F235" s="228" t="s">
        <v>311</v>
      </c>
      <c r="G235" s="225"/>
      <c r="H235" s="229">
        <v>8.1600000000000001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127</v>
      </c>
      <c r="AU235" s="235" t="s">
        <v>80</v>
      </c>
      <c r="AV235" s="13" t="s">
        <v>80</v>
      </c>
      <c r="AW235" s="13" t="s">
        <v>4</v>
      </c>
      <c r="AX235" s="13" t="s">
        <v>78</v>
      </c>
      <c r="AY235" s="235" t="s">
        <v>116</v>
      </c>
    </row>
    <row r="236" s="12" customFormat="1" ht="22.8" customHeight="1">
      <c r="A236" s="12"/>
      <c r="B236" s="190"/>
      <c r="C236" s="191"/>
      <c r="D236" s="192" t="s">
        <v>69</v>
      </c>
      <c r="E236" s="204" t="s">
        <v>174</v>
      </c>
      <c r="F236" s="204" t="s">
        <v>312</v>
      </c>
      <c r="G236" s="191"/>
      <c r="H236" s="191"/>
      <c r="I236" s="194"/>
      <c r="J236" s="205">
        <f>BK236</f>
        <v>0</v>
      </c>
      <c r="K236" s="191"/>
      <c r="L236" s="196"/>
      <c r="M236" s="197"/>
      <c r="N236" s="198"/>
      <c r="O236" s="198"/>
      <c r="P236" s="199">
        <f>SUM(P237:P240)</f>
        <v>0</v>
      </c>
      <c r="Q236" s="198"/>
      <c r="R236" s="199">
        <f>SUM(R237:R240)</f>
        <v>3.1124000000000001</v>
      </c>
      <c r="S236" s="198"/>
      <c r="T236" s="200">
        <f>SUM(T237:T240)</f>
        <v>3.1000000000000001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1" t="s">
        <v>78</v>
      </c>
      <c r="AT236" s="202" t="s">
        <v>69</v>
      </c>
      <c r="AU236" s="202" t="s">
        <v>78</v>
      </c>
      <c r="AY236" s="201" t="s">
        <v>116</v>
      </c>
      <c r="BK236" s="203">
        <f>SUM(BK237:BK240)</f>
        <v>0</v>
      </c>
    </row>
    <row r="237" s="2" customFormat="1" ht="24.15" customHeight="1">
      <c r="A237" s="40"/>
      <c r="B237" s="41"/>
      <c r="C237" s="206" t="s">
        <v>313</v>
      </c>
      <c r="D237" s="206" t="s">
        <v>118</v>
      </c>
      <c r="E237" s="207" t="s">
        <v>314</v>
      </c>
      <c r="F237" s="208" t="s">
        <v>315</v>
      </c>
      <c r="G237" s="209" t="s">
        <v>316</v>
      </c>
      <c r="H237" s="210">
        <v>5</v>
      </c>
      <c r="I237" s="211"/>
      <c r="J237" s="212">
        <f>ROUND(I237*H237,2)</f>
        <v>0</v>
      </c>
      <c r="K237" s="208" t="s">
        <v>122</v>
      </c>
      <c r="L237" s="46"/>
      <c r="M237" s="213" t="s">
        <v>19</v>
      </c>
      <c r="N237" s="214" t="s">
        <v>41</v>
      </c>
      <c r="O237" s="86"/>
      <c r="P237" s="215">
        <f>O237*H237</f>
        <v>0</v>
      </c>
      <c r="Q237" s="215">
        <v>0.62248000000000003</v>
      </c>
      <c r="R237" s="215">
        <f>Q237*H237</f>
        <v>3.1124000000000001</v>
      </c>
      <c r="S237" s="215">
        <v>0.62</v>
      </c>
      <c r="T237" s="216">
        <f>S237*H237</f>
        <v>3.1000000000000001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123</v>
      </c>
      <c r="AT237" s="217" t="s">
        <v>118</v>
      </c>
      <c r="AU237" s="217" t="s">
        <v>80</v>
      </c>
      <c r="AY237" s="19" t="s">
        <v>116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78</v>
      </c>
      <c r="BK237" s="218">
        <f>ROUND(I237*H237,2)</f>
        <v>0</v>
      </c>
      <c r="BL237" s="19" t="s">
        <v>123</v>
      </c>
      <c r="BM237" s="217" t="s">
        <v>317</v>
      </c>
    </row>
    <row r="238" s="2" customFormat="1">
      <c r="A238" s="40"/>
      <c r="B238" s="41"/>
      <c r="C238" s="42"/>
      <c r="D238" s="219" t="s">
        <v>125</v>
      </c>
      <c r="E238" s="42"/>
      <c r="F238" s="220" t="s">
        <v>318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125</v>
      </c>
      <c r="AU238" s="19" t="s">
        <v>80</v>
      </c>
    </row>
    <row r="239" s="13" customFormat="1">
      <c r="A239" s="13"/>
      <c r="B239" s="224"/>
      <c r="C239" s="225"/>
      <c r="D239" s="226" t="s">
        <v>127</v>
      </c>
      <c r="E239" s="227" t="s">
        <v>19</v>
      </c>
      <c r="F239" s="228" t="s">
        <v>319</v>
      </c>
      <c r="G239" s="225"/>
      <c r="H239" s="229">
        <v>5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127</v>
      </c>
      <c r="AU239" s="235" t="s">
        <v>80</v>
      </c>
      <c r="AV239" s="13" t="s">
        <v>80</v>
      </c>
      <c r="AW239" s="13" t="s">
        <v>32</v>
      </c>
      <c r="AX239" s="13" t="s">
        <v>70</v>
      </c>
      <c r="AY239" s="235" t="s">
        <v>116</v>
      </c>
    </row>
    <row r="240" s="14" customFormat="1">
      <c r="A240" s="14"/>
      <c r="B240" s="236"/>
      <c r="C240" s="237"/>
      <c r="D240" s="226" t="s">
        <v>127</v>
      </c>
      <c r="E240" s="238" t="s">
        <v>19</v>
      </c>
      <c r="F240" s="239" t="s">
        <v>129</v>
      </c>
      <c r="G240" s="237"/>
      <c r="H240" s="240">
        <v>5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127</v>
      </c>
      <c r="AU240" s="246" t="s">
        <v>80</v>
      </c>
      <c r="AV240" s="14" t="s">
        <v>123</v>
      </c>
      <c r="AW240" s="14" t="s">
        <v>32</v>
      </c>
      <c r="AX240" s="14" t="s">
        <v>78</v>
      </c>
      <c r="AY240" s="246" t="s">
        <v>116</v>
      </c>
    </row>
    <row r="241" s="12" customFormat="1" ht="22.8" customHeight="1">
      <c r="A241" s="12"/>
      <c r="B241" s="190"/>
      <c r="C241" s="191"/>
      <c r="D241" s="192" t="s">
        <v>69</v>
      </c>
      <c r="E241" s="204" t="s">
        <v>180</v>
      </c>
      <c r="F241" s="204" t="s">
        <v>320</v>
      </c>
      <c r="G241" s="191"/>
      <c r="H241" s="191"/>
      <c r="I241" s="194"/>
      <c r="J241" s="205">
        <f>BK241</f>
        <v>0</v>
      </c>
      <c r="K241" s="191"/>
      <c r="L241" s="196"/>
      <c r="M241" s="197"/>
      <c r="N241" s="198"/>
      <c r="O241" s="198"/>
      <c r="P241" s="199">
        <f>SUM(P242:P265)</f>
        <v>0</v>
      </c>
      <c r="Q241" s="198"/>
      <c r="R241" s="199">
        <f>SUM(R242:R265)</f>
        <v>41.343736400000004</v>
      </c>
      <c r="S241" s="198"/>
      <c r="T241" s="200">
        <f>SUM(T242:T265)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1" t="s">
        <v>78</v>
      </c>
      <c r="AT241" s="202" t="s">
        <v>69</v>
      </c>
      <c r="AU241" s="202" t="s">
        <v>78</v>
      </c>
      <c r="AY241" s="201" t="s">
        <v>116</v>
      </c>
      <c r="BK241" s="203">
        <f>SUM(BK242:BK265)</f>
        <v>0</v>
      </c>
    </row>
    <row r="242" s="2" customFormat="1" ht="24.15" customHeight="1">
      <c r="A242" s="40"/>
      <c r="B242" s="41"/>
      <c r="C242" s="206" t="s">
        <v>321</v>
      </c>
      <c r="D242" s="206" t="s">
        <v>118</v>
      </c>
      <c r="E242" s="207" t="s">
        <v>322</v>
      </c>
      <c r="F242" s="208" t="s">
        <v>323</v>
      </c>
      <c r="G242" s="209" t="s">
        <v>152</v>
      </c>
      <c r="H242" s="210">
        <v>16</v>
      </c>
      <c r="I242" s="211"/>
      <c r="J242" s="212">
        <f>ROUND(I242*H242,2)</f>
        <v>0</v>
      </c>
      <c r="K242" s="208" t="s">
        <v>122</v>
      </c>
      <c r="L242" s="46"/>
      <c r="M242" s="213" t="s">
        <v>19</v>
      </c>
      <c r="N242" s="214" t="s">
        <v>41</v>
      </c>
      <c r="O242" s="86"/>
      <c r="P242" s="215">
        <f>O242*H242</f>
        <v>0</v>
      </c>
      <c r="Q242" s="215">
        <v>0.2195</v>
      </c>
      <c r="R242" s="215">
        <f>Q242*H242</f>
        <v>3.512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123</v>
      </c>
      <c r="AT242" s="217" t="s">
        <v>118</v>
      </c>
      <c r="AU242" s="217" t="s">
        <v>80</v>
      </c>
      <c r="AY242" s="19" t="s">
        <v>116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78</v>
      </c>
      <c r="BK242" s="218">
        <f>ROUND(I242*H242,2)</f>
        <v>0</v>
      </c>
      <c r="BL242" s="19" t="s">
        <v>123</v>
      </c>
      <c r="BM242" s="217" t="s">
        <v>324</v>
      </c>
    </row>
    <row r="243" s="2" customFormat="1">
      <c r="A243" s="40"/>
      <c r="B243" s="41"/>
      <c r="C243" s="42"/>
      <c r="D243" s="219" t="s">
        <v>125</v>
      </c>
      <c r="E243" s="42"/>
      <c r="F243" s="220" t="s">
        <v>325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125</v>
      </c>
      <c r="AU243" s="19" t="s">
        <v>80</v>
      </c>
    </row>
    <row r="244" s="13" customFormat="1">
      <c r="A244" s="13"/>
      <c r="B244" s="224"/>
      <c r="C244" s="225"/>
      <c r="D244" s="226" t="s">
        <v>127</v>
      </c>
      <c r="E244" s="227" t="s">
        <v>19</v>
      </c>
      <c r="F244" s="228" t="s">
        <v>326</v>
      </c>
      <c r="G244" s="225"/>
      <c r="H244" s="229">
        <v>16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127</v>
      </c>
      <c r="AU244" s="235" t="s">
        <v>80</v>
      </c>
      <c r="AV244" s="13" t="s">
        <v>80</v>
      </c>
      <c r="AW244" s="13" t="s">
        <v>32</v>
      </c>
      <c r="AX244" s="13" t="s">
        <v>70</v>
      </c>
      <c r="AY244" s="235" t="s">
        <v>116</v>
      </c>
    </row>
    <row r="245" s="14" customFormat="1">
      <c r="A245" s="14"/>
      <c r="B245" s="236"/>
      <c r="C245" s="237"/>
      <c r="D245" s="226" t="s">
        <v>127</v>
      </c>
      <c r="E245" s="238" t="s">
        <v>19</v>
      </c>
      <c r="F245" s="239" t="s">
        <v>129</v>
      </c>
      <c r="G245" s="237"/>
      <c r="H245" s="240">
        <v>16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127</v>
      </c>
      <c r="AU245" s="246" t="s">
        <v>80</v>
      </c>
      <c r="AV245" s="14" t="s">
        <v>123</v>
      </c>
      <c r="AW245" s="14" t="s">
        <v>32</v>
      </c>
      <c r="AX245" s="14" t="s">
        <v>78</v>
      </c>
      <c r="AY245" s="246" t="s">
        <v>116</v>
      </c>
    </row>
    <row r="246" s="2" customFormat="1" ht="16.5" customHeight="1">
      <c r="A246" s="40"/>
      <c r="B246" s="41"/>
      <c r="C246" s="258" t="s">
        <v>327</v>
      </c>
      <c r="D246" s="258" t="s">
        <v>239</v>
      </c>
      <c r="E246" s="259" t="s">
        <v>328</v>
      </c>
      <c r="F246" s="260" t="s">
        <v>329</v>
      </c>
      <c r="G246" s="261" t="s">
        <v>152</v>
      </c>
      <c r="H246" s="262">
        <v>16.32</v>
      </c>
      <c r="I246" s="263"/>
      <c r="J246" s="264">
        <f>ROUND(I246*H246,2)</f>
        <v>0</v>
      </c>
      <c r="K246" s="260" t="s">
        <v>122</v>
      </c>
      <c r="L246" s="265"/>
      <c r="M246" s="266" t="s">
        <v>19</v>
      </c>
      <c r="N246" s="267" t="s">
        <v>41</v>
      </c>
      <c r="O246" s="86"/>
      <c r="P246" s="215">
        <f>O246*H246</f>
        <v>0</v>
      </c>
      <c r="Q246" s="215">
        <v>0.048300000000000003</v>
      </c>
      <c r="R246" s="215">
        <f>Q246*H246</f>
        <v>0.78825600000000007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174</v>
      </c>
      <c r="AT246" s="217" t="s">
        <v>239</v>
      </c>
      <c r="AU246" s="217" t="s">
        <v>80</v>
      </c>
      <c r="AY246" s="19" t="s">
        <v>116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78</v>
      </c>
      <c r="BK246" s="218">
        <f>ROUND(I246*H246,2)</f>
        <v>0</v>
      </c>
      <c r="BL246" s="19" t="s">
        <v>123</v>
      </c>
      <c r="BM246" s="217" t="s">
        <v>330</v>
      </c>
    </row>
    <row r="247" s="13" customFormat="1">
      <c r="A247" s="13"/>
      <c r="B247" s="224"/>
      <c r="C247" s="225"/>
      <c r="D247" s="226" t="s">
        <v>127</v>
      </c>
      <c r="E247" s="225"/>
      <c r="F247" s="228" t="s">
        <v>331</v>
      </c>
      <c r="G247" s="225"/>
      <c r="H247" s="229">
        <v>16.32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127</v>
      </c>
      <c r="AU247" s="235" t="s">
        <v>80</v>
      </c>
      <c r="AV247" s="13" t="s">
        <v>80</v>
      </c>
      <c r="AW247" s="13" t="s">
        <v>4</v>
      </c>
      <c r="AX247" s="13" t="s">
        <v>78</v>
      </c>
      <c r="AY247" s="235" t="s">
        <v>116</v>
      </c>
    </row>
    <row r="248" s="2" customFormat="1" ht="24.15" customHeight="1">
      <c r="A248" s="40"/>
      <c r="B248" s="41"/>
      <c r="C248" s="206" t="s">
        <v>332</v>
      </c>
      <c r="D248" s="206" t="s">
        <v>118</v>
      </c>
      <c r="E248" s="207" t="s">
        <v>333</v>
      </c>
      <c r="F248" s="208" t="s">
        <v>334</v>
      </c>
      <c r="G248" s="209" t="s">
        <v>152</v>
      </c>
      <c r="H248" s="210">
        <v>79</v>
      </c>
      <c r="I248" s="211"/>
      <c r="J248" s="212">
        <f>ROUND(I248*H248,2)</f>
        <v>0</v>
      </c>
      <c r="K248" s="208" t="s">
        <v>122</v>
      </c>
      <c r="L248" s="46"/>
      <c r="M248" s="213" t="s">
        <v>19</v>
      </c>
      <c r="N248" s="214" t="s">
        <v>41</v>
      </c>
      <c r="O248" s="86"/>
      <c r="P248" s="215">
        <f>O248*H248</f>
        <v>0</v>
      </c>
      <c r="Q248" s="215">
        <v>0.16850000000000001</v>
      </c>
      <c r="R248" s="215">
        <f>Q248*H248</f>
        <v>13.311500000000001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123</v>
      </c>
      <c r="AT248" s="217" t="s">
        <v>118</v>
      </c>
      <c r="AU248" s="217" t="s">
        <v>80</v>
      </c>
      <c r="AY248" s="19" t="s">
        <v>116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78</v>
      </c>
      <c r="BK248" s="218">
        <f>ROUND(I248*H248,2)</f>
        <v>0</v>
      </c>
      <c r="BL248" s="19" t="s">
        <v>123</v>
      </c>
      <c r="BM248" s="217" t="s">
        <v>335</v>
      </c>
    </row>
    <row r="249" s="2" customFormat="1">
      <c r="A249" s="40"/>
      <c r="B249" s="41"/>
      <c r="C249" s="42"/>
      <c r="D249" s="219" t="s">
        <v>125</v>
      </c>
      <c r="E249" s="42"/>
      <c r="F249" s="220" t="s">
        <v>336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125</v>
      </c>
      <c r="AU249" s="19" t="s">
        <v>80</v>
      </c>
    </row>
    <row r="250" s="13" customFormat="1">
      <c r="A250" s="13"/>
      <c r="B250" s="224"/>
      <c r="C250" s="225"/>
      <c r="D250" s="226" t="s">
        <v>127</v>
      </c>
      <c r="E250" s="227" t="s">
        <v>19</v>
      </c>
      <c r="F250" s="228" t="s">
        <v>337</v>
      </c>
      <c r="G250" s="225"/>
      <c r="H250" s="229">
        <v>79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127</v>
      </c>
      <c r="AU250" s="235" t="s">
        <v>80</v>
      </c>
      <c r="AV250" s="13" t="s">
        <v>80</v>
      </c>
      <c r="AW250" s="13" t="s">
        <v>32</v>
      </c>
      <c r="AX250" s="13" t="s">
        <v>70</v>
      </c>
      <c r="AY250" s="235" t="s">
        <v>116</v>
      </c>
    </row>
    <row r="251" s="14" customFormat="1">
      <c r="A251" s="14"/>
      <c r="B251" s="236"/>
      <c r="C251" s="237"/>
      <c r="D251" s="226" t="s">
        <v>127</v>
      </c>
      <c r="E251" s="238" t="s">
        <v>19</v>
      </c>
      <c r="F251" s="239" t="s">
        <v>129</v>
      </c>
      <c r="G251" s="237"/>
      <c r="H251" s="240">
        <v>79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6" t="s">
        <v>127</v>
      </c>
      <c r="AU251" s="246" t="s">
        <v>80</v>
      </c>
      <c r="AV251" s="14" t="s">
        <v>123</v>
      </c>
      <c r="AW251" s="14" t="s">
        <v>32</v>
      </c>
      <c r="AX251" s="14" t="s">
        <v>78</v>
      </c>
      <c r="AY251" s="246" t="s">
        <v>116</v>
      </c>
    </row>
    <row r="252" s="2" customFormat="1" ht="16.5" customHeight="1">
      <c r="A252" s="40"/>
      <c r="B252" s="41"/>
      <c r="C252" s="258" t="s">
        <v>338</v>
      </c>
      <c r="D252" s="258" t="s">
        <v>239</v>
      </c>
      <c r="E252" s="259" t="s">
        <v>339</v>
      </c>
      <c r="F252" s="260" t="s">
        <v>340</v>
      </c>
      <c r="G252" s="261" t="s">
        <v>152</v>
      </c>
      <c r="H252" s="262">
        <v>74.459999999999994</v>
      </c>
      <c r="I252" s="263"/>
      <c r="J252" s="264">
        <f>ROUND(I252*H252,2)</f>
        <v>0</v>
      </c>
      <c r="K252" s="260" t="s">
        <v>122</v>
      </c>
      <c r="L252" s="265"/>
      <c r="M252" s="266" t="s">
        <v>19</v>
      </c>
      <c r="N252" s="267" t="s">
        <v>41</v>
      </c>
      <c r="O252" s="86"/>
      <c r="P252" s="215">
        <f>O252*H252</f>
        <v>0</v>
      </c>
      <c r="Q252" s="215">
        <v>0.080000000000000002</v>
      </c>
      <c r="R252" s="215">
        <f>Q252*H252</f>
        <v>5.9567999999999994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174</v>
      </c>
      <c r="AT252" s="217" t="s">
        <v>239</v>
      </c>
      <c r="AU252" s="217" t="s">
        <v>80</v>
      </c>
      <c r="AY252" s="19" t="s">
        <v>116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78</v>
      </c>
      <c r="BK252" s="218">
        <f>ROUND(I252*H252,2)</f>
        <v>0</v>
      </c>
      <c r="BL252" s="19" t="s">
        <v>123</v>
      </c>
      <c r="BM252" s="217" t="s">
        <v>341</v>
      </c>
    </row>
    <row r="253" s="13" customFormat="1">
      <c r="A253" s="13"/>
      <c r="B253" s="224"/>
      <c r="C253" s="225"/>
      <c r="D253" s="226" t="s">
        <v>127</v>
      </c>
      <c r="E253" s="225"/>
      <c r="F253" s="228" t="s">
        <v>342</v>
      </c>
      <c r="G253" s="225"/>
      <c r="H253" s="229">
        <v>74.459999999999994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127</v>
      </c>
      <c r="AU253" s="235" t="s">
        <v>80</v>
      </c>
      <c r="AV253" s="13" t="s">
        <v>80</v>
      </c>
      <c r="AW253" s="13" t="s">
        <v>4</v>
      </c>
      <c r="AX253" s="13" t="s">
        <v>78</v>
      </c>
      <c r="AY253" s="235" t="s">
        <v>116</v>
      </c>
    </row>
    <row r="254" s="2" customFormat="1" ht="16.5" customHeight="1">
      <c r="A254" s="40"/>
      <c r="B254" s="41"/>
      <c r="C254" s="258" t="s">
        <v>343</v>
      </c>
      <c r="D254" s="258" t="s">
        <v>239</v>
      </c>
      <c r="E254" s="259" t="s">
        <v>344</v>
      </c>
      <c r="F254" s="260" t="s">
        <v>345</v>
      </c>
      <c r="G254" s="261" t="s">
        <v>152</v>
      </c>
      <c r="H254" s="262">
        <v>6.1200000000000001</v>
      </c>
      <c r="I254" s="263"/>
      <c r="J254" s="264">
        <f>ROUND(I254*H254,2)</f>
        <v>0</v>
      </c>
      <c r="K254" s="260" t="s">
        <v>122</v>
      </c>
      <c r="L254" s="265"/>
      <c r="M254" s="266" t="s">
        <v>19</v>
      </c>
      <c r="N254" s="267" t="s">
        <v>41</v>
      </c>
      <c r="O254" s="86"/>
      <c r="P254" s="215">
        <f>O254*H254</f>
        <v>0</v>
      </c>
      <c r="Q254" s="215">
        <v>0.065670000000000006</v>
      </c>
      <c r="R254" s="215">
        <f>Q254*H254</f>
        <v>0.40190040000000005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174</v>
      </c>
      <c r="AT254" s="217" t="s">
        <v>239</v>
      </c>
      <c r="AU254" s="217" t="s">
        <v>80</v>
      </c>
      <c r="AY254" s="19" t="s">
        <v>116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78</v>
      </c>
      <c r="BK254" s="218">
        <f>ROUND(I254*H254,2)</f>
        <v>0</v>
      </c>
      <c r="BL254" s="19" t="s">
        <v>123</v>
      </c>
      <c r="BM254" s="217" t="s">
        <v>346</v>
      </c>
    </row>
    <row r="255" s="13" customFormat="1">
      <c r="A255" s="13"/>
      <c r="B255" s="224"/>
      <c r="C255" s="225"/>
      <c r="D255" s="226" t="s">
        <v>127</v>
      </c>
      <c r="E255" s="225"/>
      <c r="F255" s="228" t="s">
        <v>347</v>
      </c>
      <c r="G255" s="225"/>
      <c r="H255" s="229">
        <v>6.1200000000000001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127</v>
      </c>
      <c r="AU255" s="235" t="s">
        <v>80</v>
      </c>
      <c r="AV255" s="13" t="s">
        <v>80</v>
      </c>
      <c r="AW255" s="13" t="s">
        <v>4</v>
      </c>
      <c r="AX255" s="13" t="s">
        <v>78</v>
      </c>
      <c r="AY255" s="235" t="s">
        <v>116</v>
      </c>
    </row>
    <row r="256" s="2" customFormat="1" ht="24.15" customHeight="1">
      <c r="A256" s="40"/>
      <c r="B256" s="41"/>
      <c r="C256" s="206" t="s">
        <v>348</v>
      </c>
      <c r="D256" s="206" t="s">
        <v>118</v>
      </c>
      <c r="E256" s="207" t="s">
        <v>349</v>
      </c>
      <c r="F256" s="208" t="s">
        <v>350</v>
      </c>
      <c r="G256" s="209" t="s">
        <v>152</v>
      </c>
      <c r="H256" s="210">
        <v>92</v>
      </c>
      <c r="I256" s="211"/>
      <c r="J256" s="212">
        <f>ROUND(I256*H256,2)</f>
        <v>0</v>
      </c>
      <c r="K256" s="208" t="s">
        <v>122</v>
      </c>
      <c r="L256" s="46"/>
      <c r="M256" s="213" t="s">
        <v>19</v>
      </c>
      <c r="N256" s="214" t="s">
        <v>41</v>
      </c>
      <c r="O256" s="86"/>
      <c r="P256" s="215">
        <f>O256*H256</f>
        <v>0</v>
      </c>
      <c r="Q256" s="215">
        <v>0.14041999999999999</v>
      </c>
      <c r="R256" s="215">
        <f>Q256*H256</f>
        <v>12.91864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123</v>
      </c>
      <c r="AT256" s="217" t="s">
        <v>118</v>
      </c>
      <c r="AU256" s="217" t="s">
        <v>80</v>
      </c>
      <c r="AY256" s="19" t="s">
        <v>116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78</v>
      </c>
      <c r="BK256" s="218">
        <f>ROUND(I256*H256,2)</f>
        <v>0</v>
      </c>
      <c r="BL256" s="19" t="s">
        <v>123</v>
      </c>
      <c r="BM256" s="217" t="s">
        <v>351</v>
      </c>
    </row>
    <row r="257" s="2" customFormat="1">
      <c r="A257" s="40"/>
      <c r="B257" s="41"/>
      <c r="C257" s="42"/>
      <c r="D257" s="219" t="s">
        <v>125</v>
      </c>
      <c r="E257" s="42"/>
      <c r="F257" s="220" t="s">
        <v>352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125</v>
      </c>
      <c r="AU257" s="19" t="s">
        <v>80</v>
      </c>
    </row>
    <row r="258" s="13" customFormat="1">
      <c r="A258" s="13"/>
      <c r="B258" s="224"/>
      <c r="C258" s="225"/>
      <c r="D258" s="226" t="s">
        <v>127</v>
      </c>
      <c r="E258" s="227" t="s">
        <v>19</v>
      </c>
      <c r="F258" s="228" t="s">
        <v>353</v>
      </c>
      <c r="G258" s="225"/>
      <c r="H258" s="229">
        <v>92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127</v>
      </c>
      <c r="AU258" s="235" t="s">
        <v>80</v>
      </c>
      <c r="AV258" s="13" t="s">
        <v>80</v>
      </c>
      <c r="AW258" s="13" t="s">
        <v>32</v>
      </c>
      <c r="AX258" s="13" t="s">
        <v>70</v>
      </c>
      <c r="AY258" s="235" t="s">
        <v>116</v>
      </c>
    </row>
    <row r="259" s="14" customFormat="1">
      <c r="A259" s="14"/>
      <c r="B259" s="236"/>
      <c r="C259" s="237"/>
      <c r="D259" s="226" t="s">
        <v>127</v>
      </c>
      <c r="E259" s="238" t="s">
        <v>19</v>
      </c>
      <c r="F259" s="239" t="s">
        <v>129</v>
      </c>
      <c r="G259" s="237"/>
      <c r="H259" s="240">
        <v>92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127</v>
      </c>
      <c r="AU259" s="246" t="s">
        <v>80</v>
      </c>
      <c r="AV259" s="14" t="s">
        <v>123</v>
      </c>
      <c r="AW259" s="14" t="s">
        <v>32</v>
      </c>
      <c r="AX259" s="14" t="s">
        <v>78</v>
      </c>
      <c r="AY259" s="246" t="s">
        <v>116</v>
      </c>
    </row>
    <row r="260" s="2" customFormat="1" ht="16.5" customHeight="1">
      <c r="A260" s="40"/>
      <c r="B260" s="41"/>
      <c r="C260" s="258" t="s">
        <v>354</v>
      </c>
      <c r="D260" s="258" t="s">
        <v>239</v>
      </c>
      <c r="E260" s="259" t="s">
        <v>355</v>
      </c>
      <c r="F260" s="260" t="s">
        <v>356</v>
      </c>
      <c r="G260" s="261" t="s">
        <v>152</v>
      </c>
      <c r="H260" s="262">
        <v>93.840000000000003</v>
      </c>
      <c r="I260" s="263"/>
      <c r="J260" s="264">
        <f>ROUND(I260*H260,2)</f>
        <v>0</v>
      </c>
      <c r="K260" s="260" t="s">
        <v>122</v>
      </c>
      <c r="L260" s="265"/>
      <c r="M260" s="266" t="s">
        <v>19</v>
      </c>
      <c r="N260" s="267" t="s">
        <v>41</v>
      </c>
      <c r="O260" s="86"/>
      <c r="P260" s="215">
        <f>O260*H260</f>
        <v>0</v>
      </c>
      <c r="Q260" s="215">
        <v>0.045999999999999999</v>
      </c>
      <c r="R260" s="215">
        <f>Q260*H260</f>
        <v>4.3166400000000005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174</v>
      </c>
      <c r="AT260" s="217" t="s">
        <v>239</v>
      </c>
      <c r="AU260" s="217" t="s">
        <v>80</v>
      </c>
      <c r="AY260" s="19" t="s">
        <v>116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78</v>
      </c>
      <c r="BK260" s="218">
        <f>ROUND(I260*H260,2)</f>
        <v>0</v>
      </c>
      <c r="BL260" s="19" t="s">
        <v>123</v>
      </c>
      <c r="BM260" s="217" t="s">
        <v>357</v>
      </c>
    </row>
    <row r="261" s="13" customFormat="1">
      <c r="A261" s="13"/>
      <c r="B261" s="224"/>
      <c r="C261" s="225"/>
      <c r="D261" s="226" t="s">
        <v>127</v>
      </c>
      <c r="E261" s="225"/>
      <c r="F261" s="228" t="s">
        <v>358</v>
      </c>
      <c r="G261" s="225"/>
      <c r="H261" s="229">
        <v>93.840000000000003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127</v>
      </c>
      <c r="AU261" s="235" t="s">
        <v>80</v>
      </c>
      <c r="AV261" s="13" t="s">
        <v>80</v>
      </c>
      <c r="AW261" s="13" t="s">
        <v>4</v>
      </c>
      <c r="AX261" s="13" t="s">
        <v>78</v>
      </c>
      <c r="AY261" s="235" t="s">
        <v>116</v>
      </c>
    </row>
    <row r="262" s="2" customFormat="1" ht="16.5" customHeight="1">
      <c r="A262" s="40"/>
      <c r="B262" s="41"/>
      <c r="C262" s="206" t="s">
        <v>359</v>
      </c>
      <c r="D262" s="206" t="s">
        <v>118</v>
      </c>
      <c r="E262" s="207" t="s">
        <v>360</v>
      </c>
      <c r="F262" s="208" t="s">
        <v>361</v>
      </c>
      <c r="G262" s="209" t="s">
        <v>121</v>
      </c>
      <c r="H262" s="210">
        <v>200</v>
      </c>
      <c r="I262" s="211"/>
      <c r="J262" s="212">
        <f>ROUND(I262*H262,2)</f>
        <v>0</v>
      </c>
      <c r="K262" s="208" t="s">
        <v>122</v>
      </c>
      <c r="L262" s="46"/>
      <c r="M262" s="213" t="s">
        <v>19</v>
      </c>
      <c r="N262" s="214" t="s">
        <v>41</v>
      </c>
      <c r="O262" s="86"/>
      <c r="P262" s="215">
        <f>O262*H262</f>
        <v>0</v>
      </c>
      <c r="Q262" s="215">
        <v>0.00068999999999999997</v>
      </c>
      <c r="R262" s="215">
        <f>Q262*H262</f>
        <v>0.13799999999999998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123</v>
      </c>
      <c r="AT262" s="217" t="s">
        <v>118</v>
      </c>
      <c r="AU262" s="217" t="s">
        <v>80</v>
      </c>
      <c r="AY262" s="19" t="s">
        <v>116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78</v>
      </c>
      <c r="BK262" s="218">
        <f>ROUND(I262*H262,2)</f>
        <v>0</v>
      </c>
      <c r="BL262" s="19" t="s">
        <v>123</v>
      </c>
      <c r="BM262" s="217" t="s">
        <v>362</v>
      </c>
    </row>
    <row r="263" s="2" customFormat="1">
      <c r="A263" s="40"/>
      <c r="B263" s="41"/>
      <c r="C263" s="42"/>
      <c r="D263" s="219" t="s">
        <v>125</v>
      </c>
      <c r="E263" s="42"/>
      <c r="F263" s="220" t="s">
        <v>363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125</v>
      </c>
      <c r="AU263" s="19" t="s">
        <v>80</v>
      </c>
    </row>
    <row r="264" s="13" customFormat="1">
      <c r="A264" s="13"/>
      <c r="B264" s="224"/>
      <c r="C264" s="225"/>
      <c r="D264" s="226" t="s">
        <v>127</v>
      </c>
      <c r="E264" s="227" t="s">
        <v>19</v>
      </c>
      <c r="F264" s="228" t="s">
        <v>227</v>
      </c>
      <c r="G264" s="225"/>
      <c r="H264" s="229">
        <v>200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127</v>
      </c>
      <c r="AU264" s="235" t="s">
        <v>80</v>
      </c>
      <c r="AV264" s="13" t="s">
        <v>80</v>
      </c>
      <c r="AW264" s="13" t="s">
        <v>32</v>
      </c>
      <c r="AX264" s="13" t="s">
        <v>70</v>
      </c>
      <c r="AY264" s="235" t="s">
        <v>116</v>
      </c>
    </row>
    <row r="265" s="14" customFormat="1">
      <c r="A265" s="14"/>
      <c r="B265" s="236"/>
      <c r="C265" s="237"/>
      <c r="D265" s="226" t="s">
        <v>127</v>
      </c>
      <c r="E265" s="238" t="s">
        <v>19</v>
      </c>
      <c r="F265" s="239" t="s">
        <v>129</v>
      </c>
      <c r="G265" s="237"/>
      <c r="H265" s="240">
        <v>200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6" t="s">
        <v>127</v>
      </c>
      <c r="AU265" s="246" t="s">
        <v>80</v>
      </c>
      <c r="AV265" s="14" t="s">
        <v>123</v>
      </c>
      <c r="AW265" s="14" t="s">
        <v>32</v>
      </c>
      <c r="AX265" s="14" t="s">
        <v>78</v>
      </c>
      <c r="AY265" s="246" t="s">
        <v>116</v>
      </c>
    </row>
    <row r="266" s="12" customFormat="1" ht="22.8" customHeight="1">
      <c r="A266" s="12"/>
      <c r="B266" s="190"/>
      <c r="C266" s="191"/>
      <c r="D266" s="192" t="s">
        <v>69</v>
      </c>
      <c r="E266" s="204" t="s">
        <v>364</v>
      </c>
      <c r="F266" s="204" t="s">
        <v>365</v>
      </c>
      <c r="G266" s="191"/>
      <c r="H266" s="191"/>
      <c r="I266" s="194"/>
      <c r="J266" s="205">
        <f>BK266</f>
        <v>0</v>
      </c>
      <c r="K266" s="191"/>
      <c r="L266" s="196"/>
      <c r="M266" s="197"/>
      <c r="N266" s="198"/>
      <c r="O266" s="198"/>
      <c r="P266" s="199">
        <f>SUM(P267:P311)</f>
        <v>0</v>
      </c>
      <c r="Q266" s="198"/>
      <c r="R266" s="199">
        <f>SUM(R267:R311)</f>
        <v>0</v>
      </c>
      <c r="S266" s="198"/>
      <c r="T266" s="200">
        <f>SUM(T267:T311)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1" t="s">
        <v>78</v>
      </c>
      <c r="AT266" s="202" t="s">
        <v>69</v>
      </c>
      <c r="AU266" s="202" t="s">
        <v>78</v>
      </c>
      <c r="AY266" s="201" t="s">
        <v>116</v>
      </c>
      <c r="BK266" s="203">
        <f>SUM(BK267:BK311)</f>
        <v>0</v>
      </c>
    </row>
    <row r="267" s="2" customFormat="1" ht="24.15" customHeight="1">
      <c r="A267" s="40"/>
      <c r="B267" s="41"/>
      <c r="C267" s="206" t="s">
        <v>366</v>
      </c>
      <c r="D267" s="206" t="s">
        <v>118</v>
      </c>
      <c r="E267" s="207" t="s">
        <v>367</v>
      </c>
      <c r="F267" s="208" t="s">
        <v>368</v>
      </c>
      <c r="G267" s="209" t="s">
        <v>195</v>
      </c>
      <c r="H267" s="210">
        <v>72</v>
      </c>
      <c r="I267" s="211"/>
      <c r="J267" s="212">
        <f>ROUND(I267*H267,2)</f>
        <v>0</v>
      </c>
      <c r="K267" s="208" t="s">
        <v>122</v>
      </c>
      <c r="L267" s="46"/>
      <c r="M267" s="213" t="s">
        <v>19</v>
      </c>
      <c r="N267" s="214" t="s">
        <v>41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123</v>
      </c>
      <c r="AT267" s="217" t="s">
        <v>118</v>
      </c>
      <c r="AU267" s="217" t="s">
        <v>80</v>
      </c>
      <c r="AY267" s="19" t="s">
        <v>116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78</v>
      </c>
      <c r="BK267" s="218">
        <f>ROUND(I267*H267,2)</f>
        <v>0</v>
      </c>
      <c r="BL267" s="19" t="s">
        <v>123</v>
      </c>
      <c r="BM267" s="217" t="s">
        <v>369</v>
      </c>
    </row>
    <row r="268" s="2" customFormat="1">
      <c r="A268" s="40"/>
      <c r="B268" s="41"/>
      <c r="C268" s="42"/>
      <c r="D268" s="219" t="s">
        <v>125</v>
      </c>
      <c r="E268" s="42"/>
      <c r="F268" s="220" t="s">
        <v>370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125</v>
      </c>
      <c r="AU268" s="19" t="s">
        <v>80</v>
      </c>
    </row>
    <row r="269" s="2" customFormat="1">
      <c r="A269" s="40"/>
      <c r="B269" s="41"/>
      <c r="C269" s="42"/>
      <c r="D269" s="226" t="s">
        <v>170</v>
      </c>
      <c r="E269" s="42"/>
      <c r="F269" s="247" t="s">
        <v>171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170</v>
      </c>
      <c r="AU269" s="19" t="s">
        <v>80</v>
      </c>
    </row>
    <row r="270" s="13" customFormat="1">
      <c r="A270" s="13"/>
      <c r="B270" s="224"/>
      <c r="C270" s="225"/>
      <c r="D270" s="226" t="s">
        <v>127</v>
      </c>
      <c r="E270" s="227" t="s">
        <v>19</v>
      </c>
      <c r="F270" s="228" t="s">
        <v>191</v>
      </c>
      <c r="G270" s="225"/>
      <c r="H270" s="229">
        <v>36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127</v>
      </c>
      <c r="AU270" s="235" t="s">
        <v>80</v>
      </c>
      <c r="AV270" s="13" t="s">
        <v>80</v>
      </c>
      <c r="AW270" s="13" t="s">
        <v>32</v>
      </c>
      <c r="AX270" s="13" t="s">
        <v>70</v>
      </c>
      <c r="AY270" s="235" t="s">
        <v>116</v>
      </c>
    </row>
    <row r="271" s="14" customFormat="1">
      <c r="A271" s="14"/>
      <c r="B271" s="236"/>
      <c r="C271" s="237"/>
      <c r="D271" s="226" t="s">
        <v>127</v>
      </c>
      <c r="E271" s="238" t="s">
        <v>19</v>
      </c>
      <c r="F271" s="239" t="s">
        <v>129</v>
      </c>
      <c r="G271" s="237"/>
      <c r="H271" s="240">
        <v>36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127</v>
      </c>
      <c r="AU271" s="246" t="s">
        <v>80</v>
      </c>
      <c r="AV271" s="14" t="s">
        <v>123</v>
      </c>
      <c r="AW271" s="14" t="s">
        <v>32</v>
      </c>
      <c r="AX271" s="14" t="s">
        <v>78</v>
      </c>
      <c r="AY271" s="246" t="s">
        <v>116</v>
      </c>
    </row>
    <row r="272" s="13" customFormat="1">
      <c r="A272" s="13"/>
      <c r="B272" s="224"/>
      <c r="C272" s="225"/>
      <c r="D272" s="226" t="s">
        <v>127</v>
      </c>
      <c r="E272" s="225"/>
      <c r="F272" s="228" t="s">
        <v>371</v>
      </c>
      <c r="G272" s="225"/>
      <c r="H272" s="229">
        <v>72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127</v>
      </c>
      <c r="AU272" s="235" t="s">
        <v>80</v>
      </c>
      <c r="AV272" s="13" t="s">
        <v>80</v>
      </c>
      <c r="AW272" s="13" t="s">
        <v>4</v>
      </c>
      <c r="AX272" s="13" t="s">
        <v>78</v>
      </c>
      <c r="AY272" s="235" t="s">
        <v>116</v>
      </c>
    </row>
    <row r="273" s="2" customFormat="1" ht="24.15" customHeight="1">
      <c r="A273" s="40"/>
      <c r="B273" s="41"/>
      <c r="C273" s="206" t="s">
        <v>372</v>
      </c>
      <c r="D273" s="206" t="s">
        <v>118</v>
      </c>
      <c r="E273" s="207" t="s">
        <v>373</v>
      </c>
      <c r="F273" s="208" t="s">
        <v>374</v>
      </c>
      <c r="G273" s="209" t="s">
        <v>195</v>
      </c>
      <c r="H273" s="210">
        <v>23.289999999999999</v>
      </c>
      <c r="I273" s="211"/>
      <c r="J273" s="212">
        <f>ROUND(I273*H273,2)</f>
        <v>0</v>
      </c>
      <c r="K273" s="208" t="s">
        <v>122</v>
      </c>
      <c r="L273" s="46"/>
      <c r="M273" s="213" t="s">
        <v>19</v>
      </c>
      <c r="N273" s="214" t="s">
        <v>41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123</v>
      </c>
      <c r="AT273" s="217" t="s">
        <v>118</v>
      </c>
      <c r="AU273" s="217" t="s">
        <v>80</v>
      </c>
      <c r="AY273" s="19" t="s">
        <v>116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78</v>
      </c>
      <c r="BK273" s="218">
        <f>ROUND(I273*H273,2)</f>
        <v>0</v>
      </c>
      <c r="BL273" s="19" t="s">
        <v>123</v>
      </c>
      <c r="BM273" s="217" t="s">
        <v>375</v>
      </c>
    </row>
    <row r="274" s="2" customFormat="1">
      <c r="A274" s="40"/>
      <c r="B274" s="41"/>
      <c r="C274" s="42"/>
      <c r="D274" s="219" t="s">
        <v>125</v>
      </c>
      <c r="E274" s="42"/>
      <c r="F274" s="220" t="s">
        <v>376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125</v>
      </c>
      <c r="AU274" s="19" t="s">
        <v>80</v>
      </c>
    </row>
    <row r="275" s="15" customFormat="1">
      <c r="A275" s="15"/>
      <c r="B275" s="248"/>
      <c r="C275" s="249"/>
      <c r="D275" s="226" t="s">
        <v>127</v>
      </c>
      <c r="E275" s="250" t="s">
        <v>19</v>
      </c>
      <c r="F275" s="251" t="s">
        <v>377</v>
      </c>
      <c r="G275" s="249"/>
      <c r="H275" s="250" t="s">
        <v>19</v>
      </c>
      <c r="I275" s="252"/>
      <c r="J275" s="249"/>
      <c r="K275" s="249"/>
      <c r="L275" s="253"/>
      <c r="M275" s="254"/>
      <c r="N275" s="255"/>
      <c r="O275" s="255"/>
      <c r="P275" s="255"/>
      <c r="Q275" s="255"/>
      <c r="R275" s="255"/>
      <c r="S275" s="255"/>
      <c r="T275" s="25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7" t="s">
        <v>127</v>
      </c>
      <c r="AU275" s="257" t="s">
        <v>80</v>
      </c>
      <c r="AV275" s="15" t="s">
        <v>78</v>
      </c>
      <c r="AW275" s="15" t="s">
        <v>32</v>
      </c>
      <c r="AX275" s="15" t="s">
        <v>70</v>
      </c>
      <c r="AY275" s="257" t="s">
        <v>116</v>
      </c>
    </row>
    <row r="276" s="13" customFormat="1">
      <c r="A276" s="13"/>
      <c r="B276" s="224"/>
      <c r="C276" s="225"/>
      <c r="D276" s="226" t="s">
        <v>127</v>
      </c>
      <c r="E276" s="227" t="s">
        <v>19</v>
      </c>
      <c r="F276" s="228" t="s">
        <v>378</v>
      </c>
      <c r="G276" s="225"/>
      <c r="H276" s="229">
        <v>19.09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127</v>
      </c>
      <c r="AU276" s="235" t="s">
        <v>80</v>
      </c>
      <c r="AV276" s="13" t="s">
        <v>80</v>
      </c>
      <c r="AW276" s="13" t="s">
        <v>32</v>
      </c>
      <c r="AX276" s="13" t="s">
        <v>70</v>
      </c>
      <c r="AY276" s="235" t="s">
        <v>116</v>
      </c>
    </row>
    <row r="277" s="13" customFormat="1">
      <c r="A277" s="13"/>
      <c r="B277" s="224"/>
      <c r="C277" s="225"/>
      <c r="D277" s="226" t="s">
        <v>127</v>
      </c>
      <c r="E277" s="227" t="s">
        <v>19</v>
      </c>
      <c r="F277" s="228" t="s">
        <v>379</v>
      </c>
      <c r="G277" s="225"/>
      <c r="H277" s="229">
        <v>4.2000000000000002</v>
      </c>
      <c r="I277" s="230"/>
      <c r="J277" s="225"/>
      <c r="K277" s="225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127</v>
      </c>
      <c r="AU277" s="235" t="s">
        <v>80</v>
      </c>
      <c r="AV277" s="13" t="s">
        <v>80</v>
      </c>
      <c r="AW277" s="13" t="s">
        <v>32</v>
      </c>
      <c r="AX277" s="13" t="s">
        <v>70</v>
      </c>
      <c r="AY277" s="235" t="s">
        <v>116</v>
      </c>
    </row>
    <row r="278" s="14" customFormat="1">
      <c r="A278" s="14"/>
      <c r="B278" s="236"/>
      <c r="C278" s="237"/>
      <c r="D278" s="226" t="s">
        <v>127</v>
      </c>
      <c r="E278" s="238" t="s">
        <v>19</v>
      </c>
      <c r="F278" s="239" t="s">
        <v>129</v>
      </c>
      <c r="G278" s="237"/>
      <c r="H278" s="240">
        <v>23.289999999999999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127</v>
      </c>
      <c r="AU278" s="246" t="s">
        <v>80</v>
      </c>
      <c r="AV278" s="14" t="s">
        <v>123</v>
      </c>
      <c r="AW278" s="14" t="s">
        <v>32</v>
      </c>
      <c r="AX278" s="14" t="s">
        <v>78</v>
      </c>
      <c r="AY278" s="246" t="s">
        <v>116</v>
      </c>
    </row>
    <row r="279" s="2" customFormat="1" ht="24.15" customHeight="1">
      <c r="A279" s="40"/>
      <c r="B279" s="41"/>
      <c r="C279" s="206" t="s">
        <v>380</v>
      </c>
      <c r="D279" s="206" t="s">
        <v>118</v>
      </c>
      <c r="E279" s="207" t="s">
        <v>381</v>
      </c>
      <c r="F279" s="208" t="s">
        <v>382</v>
      </c>
      <c r="G279" s="209" t="s">
        <v>195</v>
      </c>
      <c r="H279" s="210">
        <v>93.159999999999997</v>
      </c>
      <c r="I279" s="211"/>
      <c r="J279" s="212">
        <f>ROUND(I279*H279,2)</f>
        <v>0</v>
      </c>
      <c r="K279" s="208" t="s">
        <v>122</v>
      </c>
      <c r="L279" s="46"/>
      <c r="M279" s="213" t="s">
        <v>19</v>
      </c>
      <c r="N279" s="214" t="s">
        <v>41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123</v>
      </c>
      <c r="AT279" s="217" t="s">
        <v>118</v>
      </c>
      <c r="AU279" s="217" t="s">
        <v>80</v>
      </c>
      <c r="AY279" s="19" t="s">
        <v>116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78</v>
      </c>
      <c r="BK279" s="218">
        <f>ROUND(I279*H279,2)</f>
        <v>0</v>
      </c>
      <c r="BL279" s="19" t="s">
        <v>123</v>
      </c>
      <c r="BM279" s="217" t="s">
        <v>383</v>
      </c>
    </row>
    <row r="280" s="2" customFormat="1">
      <c r="A280" s="40"/>
      <c r="B280" s="41"/>
      <c r="C280" s="42"/>
      <c r="D280" s="219" t="s">
        <v>125</v>
      </c>
      <c r="E280" s="42"/>
      <c r="F280" s="220" t="s">
        <v>384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125</v>
      </c>
      <c r="AU280" s="19" t="s">
        <v>80</v>
      </c>
    </row>
    <row r="281" s="15" customFormat="1">
      <c r="A281" s="15"/>
      <c r="B281" s="248"/>
      <c r="C281" s="249"/>
      <c r="D281" s="226" t="s">
        <v>127</v>
      </c>
      <c r="E281" s="250" t="s">
        <v>19</v>
      </c>
      <c r="F281" s="251" t="s">
        <v>377</v>
      </c>
      <c r="G281" s="249"/>
      <c r="H281" s="250" t="s">
        <v>19</v>
      </c>
      <c r="I281" s="252"/>
      <c r="J281" s="249"/>
      <c r="K281" s="249"/>
      <c r="L281" s="253"/>
      <c r="M281" s="254"/>
      <c r="N281" s="255"/>
      <c r="O281" s="255"/>
      <c r="P281" s="255"/>
      <c r="Q281" s="255"/>
      <c r="R281" s="255"/>
      <c r="S281" s="255"/>
      <c r="T281" s="25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7" t="s">
        <v>127</v>
      </c>
      <c r="AU281" s="257" t="s">
        <v>80</v>
      </c>
      <c r="AV281" s="15" t="s">
        <v>78</v>
      </c>
      <c r="AW281" s="15" t="s">
        <v>32</v>
      </c>
      <c r="AX281" s="15" t="s">
        <v>70</v>
      </c>
      <c r="AY281" s="257" t="s">
        <v>116</v>
      </c>
    </row>
    <row r="282" s="13" customFormat="1">
      <c r="A282" s="13"/>
      <c r="B282" s="224"/>
      <c r="C282" s="225"/>
      <c r="D282" s="226" t="s">
        <v>127</v>
      </c>
      <c r="E282" s="227" t="s">
        <v>19</v>
      </c>
      <c r="F282" s="228" t="s">
        <v>378</v>
      </c>
      <c r="G282" s="225"/>
      <c r="H282" s="229">
        <v>19.09</v>
      </c>
      <c r="I282" s="230"/>
      <c r="J282" s="225"/>
      <c r="K282" s="225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127</v>
      </c>
      <c r="AU282" s="235" t="s">
        <v>80</v>
      </c>
      <c r="AV282" s="13" t="s">
        <v>80</v>
      </c>
      <c r="AW282" s="13" t="s">
        <v>32</v>
      </c>
      <c r="AX282" s="13" t="s">
        <v>70</v>
      </c>
      <c r="AY282" s="235" t="s">
        <v>116</v>
      </c>
    </row>
    <row r="283" s="13" customFormat="1">
      <c r="A283" s="13"/>
      <c r="B283" s="224"/>
      <c r="C283" s="225"/>
      <c r="D283" s="226" t="s">
        <v>127</v>
      </c>
      <c r="E283" s="227" t="s">
        <v>19</v>
      </c>
      <c r="F283" s="228" t="s">
        <v>379</v>
      </c>
      <c r="G283" s="225"/>
      <c r="H283" s="229">
        <v>4.2000000000000002</v>
      </c>
      <c r="I283" s="230"/>
      <c r="J283" s="225"/>
      <c r="K283" s="225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127</v>
      </c>
      <c r="AU283" s="235" t="s">
        <v>80</v>
      </c>
      <c r="AV283" s="13" t="s">
        <v>80</v>
      </c>
      <c r="AW283" s="13" t="s">
        <v>32</v>
      </c>
      <c r="AX283" s="13" t="s">
        <v>70</v>
      </c>
      <c r="AY283" s="235" t="s">
        <v>116</v>
      </c>
    </row>
    <row r="284" s="14" customFormat="1">
      <c r="A284" s="14"/>
      <c r="B284" s="236"/>
      <c r="C284" s="237"/>
      <c r="D284" s="226" t="s">
        <v>127</v>
      </c>
      <c r="E284" s="238" t="s">
        <v>19</v>
      </c>
      <c r="F284" s="239" t="s">
        <v>129</v>
      </c>
      <c r="G284" s="237"/>
      <c r="H284" s="240">
        <v>23.289999999999999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127</v>
      </c>
      <c r="AU284" s="246" t="s">
        <v>80</v>
      </c>
      <c r="AV284" s="14" t="s">
        <v>123</v>
      </c>
      <c r="AW284" s="14" t="s">
        <v>32</v>
      </c>
      <c r="AX284" s="14" t="s">
        <v>78</v>
      </c>
      <c r="AY284" s="246" t="s">
        <v>116</v>
      </c>
    </row>
    <row r="285" s="13" customFormat="1">
      <c r="A285" s="13"/>
      <c r="B285" s="224"/>
      <c r="C285" s="225"/>
      <c r="D285" s="226" t="s">
        <v>127</v>
      </c>
      <c r="E285" s="225"/>
      <c r="F285" s="228" t="s">
        <v>385</v>
      </c>
      <c r="G285" s="225"/>
      <c r="H285" s="229">
        <v>93.159999999999997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127</v>
      </c>
      <c r="AU285" s="235" t="s">
        <v>80</v>
      </c>
      <c r="AV285" s="13" t="s">
        <v>80</v>
      </c>
      <c r="AW285" s="13" t="s">
        <v>4</v>
      </c>
      <c r="AX285" s="13" t="s">
        <v>78</v>
      </c>
      <c r="AY285" s="235" t="s">
        <v>116</v>
      </c>
    </row>
    <row r="286" s="2" customFormat="1" ht="24.15" customHeight="1">
      <c r="A286" s="40"/>
      <c r="B286" s="41"/>
      <c r="C286" s="206" t="s">
        <v>386</v>
      </c>
      <c r="D286" s="206" t="s">
        <v>118</v>
      </c>
      <c r="E286" s="207" t="s">
        <v>387</v>
      </c>
      <c r="F286" s="208" t="s">
        <v>388</v>
      </c>
      <c r="G286" s="209" t="s">
        <v>195</v>
      </c>
      <c r="H286" s="210">
        <v>48.539999999999999</v>
      </c>
      <c r="I286" s="211"/>
      <c r="J286" s="212">
        <f>ROUND(I286*H286,2)</f>
        <v>0</v>
      </c>
      <c r="K286" s="208" t="s">
        <v>122</v>
      </c>
      <c r="L286" s="46"/>
      <c r="M286" s="213" t="s">
        <v>19</v>
      </c>
      <c r="N286" s="214" t="s">
        <v>41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123</v>
      </c>
      <c r="AT286" s="217" t="s">
        <v>118</v>
      </c>
      <c r="AU286" s="217" t="s">
        <v>80</v>
      </c>
      <c r="AY286" s="19" t="s">
        <v>116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78</v>
      </c>
      <c r="BK286" s="218">
        <f>ROUND(I286*H286,2)</f>
        <v>0</v>
      </c>
      <c r="BL286" s="19" t="s">
        <v>123</v>
      </c>
      <c r="BM286" s="217" t="s">
        <v>389</v>
      </c>
    </row>
    <row r="287" s="2" customFormat="1">
      <c r="A287" s="40"/>
      <c r="B287" s="41"/>
      <c r="C287" s="42"/>
      <c r="D287" s="219" t="s">
        <v>125</v>
      </c>
      <c r="E287" s="42"/>
      <c r="F287" s="220" t="s">
        <v>390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125</v>
      </c>
      <c r="AU287" s="19" t="s">
        <v>80</v>
      </c>
    </row>
    <row r="288" s="15" customFormat="1">
      <c r="A288" s="15"/>
      <c r="B288" s="248"/>
      <c r="C288" s="249"/>
      <c r="D288" s="226" t="s">
        <v>127</v>
      </c>
      <c r="E288" s="250" t="s">
        <v>19</v>
      </c>
      <c r="F288" s="251" t="s">
        <v>377</v>
      </c>
      <c r="G288" s="249"/>
      <c r="H288" s="250" t="s">
        <v>19</v>
      </c>
      <c r="I288" s="252"/>
      <c r="J288" s="249"/>
      <c r="K288" s="249"/>
      <c r="L288" s="253"/>
      <c r="M288" s="254"/>
      <c r="N288" s="255"/>
      <c r="O288" s="255"/>
      <c r="P288" s="255"/>
      <c r="Q288" s="255"/>
      <c r="R288" s="255"/>
      <c r="S288" s="255"/>
      <c r="T288" s="25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7" t="s">
        <v>127</v>
      </c>
      <c r="AU288" s="257" t="s">
        <v>80</v>
      </c>
      <c r="AV288" s="15" t="s">
        <v>78</v>
      </c>
      <c r="AW288" s="15" t="s">
        <v>32</v>
      </c>
      <c r="AX288" s="15" t="s">
        <v>70</v>
      </c>
      <c r="AY288" s="257" t="s">
        <v>116</v>
      </c>
    </row>
    <row r="289" s="13" customFormat="1">
      <c r="A289" s="13"/>
      <c r="B289" s="224"/>
      <c r="C289" s="225"/>
      <c r="D289" s="226" t="s">
        <v>127</v>
      </c>
      <c r="E289" s="227" t="s">
        <v>19</v>
      </c>
      <c r="F289" s="228" t="s">
        <v>391</v>
      </c>
      <c r="G289" s="225"/>
      <c r="H289" s="229">
        <v>48.539999999999999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127</v>
      </c>
      <c r="AU289" s="235" t="s">
        <v>80</v>
      </c>
      <c r="AV289" s="13" t="s">
        <v>80</v>
      </c>
      <c r="AW289" s="13" t="s">
        <v>32</v>
      </c>
      <c r="AX289" s="13" t="s">
        <v>70</v>
      </c>
      <c r="AY289" s="235" t="s">
        <v>116</v>
      </c>
    </row>
    <row r="290" s="14" customFormat="1">
      <c r="A290" s="14"/>
      <c r="B290" s="236"/>
      <c r="C290" s="237"/>
      <c r="D290" s="226" t="s">
        <v>127</v>
      </c>
      <c r="E290" s="238" t="s">
        <v>19</v>
      </c>
      <c r="F290" s="239" t="s">
        <v>129</v>
      </c>
      <c r="G290" s="237"/>
      <c r="H290" s="240">
        <v>48.539999999999999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127</v>
      </c>
      <c r="AU290" s="246" t="s">
        <v>80</v>
      </c>
      <c r="AV290" s="14" t="s">
        <v>123</v>
      </c>
      <c r="AW290" s="14" t="s">
        <v>32</v>
      </c>
      <c r="AX290" s="14" t="s">
        <v>78</v>
      </c>
      <c r="AY290" s="246" t="s">
        <v>116</v>
      </c>
    </row>
    <row r="291" s="2" customFormat="1" ht="24.15" customHeight="1">
      <c r="A291" s="40"/>
      <c r="B291" s="41"/>
      <c r="C291" s="206" t="s">
        <v>392</v>
      </c>
      <c r="D291" s="206" t="s">
        <v>118</v>
      </c>
      <c r="E291" s="207" t="s">
        <v>393</v>
      </c>
      <c r="F291" s="208" t="s">
        <v>382</v>
      </c>
      <c r="G291" s="209" t="s">
        <v>195</v>
      </c>
      <c r="H291" s="210">
        <v>194.16</v>
      </c>
      <c r="I291" s="211"/>
      <c r="J291" s="212">
        <f>ROUND(I291*H291,2)</f>
        <v>0</v>
      </c>
      <c r="K291" s="208" t="s">
        <v>122</v>
      </c>
      <c r="L291" s="46"/>
      <c r="M291" s="213" t="s">
        <v>19</v>
      </c>
      <c r="N291" s="214" t="s">
        <v>41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123</v>
      </c>
      <c r="AT291" s="217" t="s">
        <v>118</v>
      </c>
      <c r="AU291" s="217" t="s">
        <v>80</v>
      </c>
      <c r="AY291" s="19" t="s">
        <v>116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78</v>
      </c>
      <c r="BK291" s="218">
        <f>ROUND(I291*H291,2)</f>
        <v>0</v>
      </c>
      <c r="BL291" s="19" t="s">
        <v>123</v>
      </c>
      <c r="BM291" s="217" t="s">
        <v>394</v>
      </c>
    </row>
    <row r="292" s="2" customFormat="1">
      <c r="A292" s="40"/>
      <c r="B292" s="41"/>
      <c r="C292" s="42"/>
      <c r="D292" s="219" t="s">
        <v>125</v>
      </c>
      <c r="E292" s="42"/>
      <c r="F292" s="220" t="s">
        <v>395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125</v>
      </c>
      <c r="AU292" s="19" t="s">
        <v>80</v>
      </c>
    </row>
    <row r="293" s="15" customFormat="1">
      <c r="A293" s="15"/>
      <c r="B293" s="248"/>
      <c r="C293" s="249"/>
      <c r="D293" s="226" t="s">
        <v>127</v>
      </c>
      <c r="E293" s="250" t="s">
        <v>19</v>
      </c>
      <c r="F293" s="251" t="s">
        <v>377</v>
      </c>
      <c r="G293" s="249"/>
      <c r="H293" s="250" t="s">
        <v>19</v>
      </c>
      <c r="I293" s="252"/>
      <c r="J293" s="249"/>
      <c r="K293" s="249"/>
      <c r="L293" s="253"/>
      <c r="M293" s="254"/>
      <c r="N293" s="255"/>
      <c r="O293" s="255"/>
      <c r="P293" s="255"/>
      <c r="Q293" s="255"/>
      <c r="R293" s="255"/>
      <c r="S293" s="255"/>
      <c r="T293" s="256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7" t="s">
        <v>127</v>
      </c>
      <c r="AU293" s="257" t="s">
        <v>80</v>
      </c>
      <c r="AV293" s="15" t="s">
        <v>78</v>
      </c>
      <c r="AW293" s="15" t="s">
        <v>32</v>
      </c>
      <c r="AX293" s="15" t="s">
        <v>70</v>
      </c>
      <c r="AY293" s="257" t="s">
        <v>116</v>
      </c>
    </row>
    <row r="294" s="13" customFormat="1">
      <c r="A294" s="13"/>
      <c r="B294" s="224"/>
      <c r="C294" s="225"/>
      <c r="D294" s="226" t="s">
        <v>127</v>
      </c>
      <c r="E294" s="227" t="s">
        <v>19</v>
      </c>
      <c r="F294" s="228" t="s">
        <v>391</v>
      </c>
      <c r="G294" s="225"/>
      <c r="H294" s="229">
        <v>48.539999999999999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127</v>
      </c>
      <c r="AU294" s="235" t="s">
        <v>80</v>
      </c>
      <c r="AV294" s="13" t="s">
        <v>80</v>
      </c>
      <c r="AW294" s="13" t="s">
        <v>32</v>
      </c>
      <c r="AX294" s="13" t="s">
        <v>70</v>
      </c>
      <c r="AY294" s="235" t="s">
        <v>116</v>
      </c>
    </row>
    <row r="295" s="14" customFormat="1">
      <c r="A295" s="14"/>
      <c r="B295" s="236"/>
      <c r="C295" s="237"/>
      <c r="D295" s="226" t="s">
        <v>127</v>
      </c>
      <c r="E295" s="238" t="s">
        <v>19</v>
      </c>
      <c r="F295" s="239" t="s">
        <v>129</v>
      </c>
      <c r="G295" s="237"/>
      <c r="H295" s="240">
        <v>48.539999999999999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127</v>
      </c>
      <c r="AU295" s="246" t="s">
        <v>80</v>
      </c>
      <c r="AV295" s="14" t="s">
        <v>123</v>
      </c>
      <c r="AW295" s="14" t="s">
        <v>32</v>
      </c>
      <c r="AX295" s="14" t="s">
        <v>78</v>
      </c>
      <c r="AY295" s="246" t="s">
        <v>116</v>
      </c>
    </row>
    <row r="296" s="13" customFormat="1">
      <c r="A296" s="13"/>
      <c r="B296" s="224"/>
      <c r="C296" s="225"/>
      <c r="D296" s="226" t="s">
        <v>127</v>
      </c>
      <c r="E296" s="225"/>
      <c r="F296" s="228" t="s">
        <v>396</v>
      </c>
      <c r="G296" s="225"/>
      <c r="H296" s="229">
        <v>194.16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127</v>
      </c>
      <c r="AU296" s="235" t="s">
        <v>80</v>
      </c>
      <c r="AV296" s="13" t="s">
        <v>80</v>
      </c>
      <c r="AW296" s="13" t="s">
        <v>4</v>
      </c>
      <c r="AX296" s="13" t="s">
        <v>78</v>
      </c>
      <c r="AY296" s="235" t="s">
        <v>116</v>
      </c>
    </row>
    <row r="297" s="2" customFormat="1" ht="24.15" customHeight="1">
      <c r="A297" s="40"/>
      <c r="B297" s="41"/>
      <c r="C297" s="206" t="s">
        <v>397</v>
      </c>
      <c r="D297" s="206" t="s">
        <v>118</v>
      </c>
      <c r="E297" s="207" t="s">
        <v>398</v>
      </c>
      <c r="F297" s="208" t="s">
        <v>399</v>
      </c>
      <c r="G297" s="209" t="s">
        <v>195</v>
      </c>
      <c r="H297" s="210">
        <v>48.539999999999999</v>
      </c>
      <c r="I297" s="211"/>
      <c r="J297" s="212">
        <f>ROUND(I297*H297,2)</f>
        <v>0</v>
      </c>
      <c r="K297" s="208" t="s">
        <v>122</v>
      </c>
      <c r="L297" s="46"/>
      <c r="M297" s="213" t="s">
        <v>19</v>
      </c>
      <c r="N297" s="214" t="s">
        <v>41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123</v>
      </c>
      <c r="AT297" s="217" t="s">
        <v>118</v>
      </c>
      <c r="AU297" s="217" t="s">
        <v>80</v>
      </c>
      <c r="AY297" s="19" t="s">
        <v>116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78</v>
      </c>
      <c r="BK297" s="218">
        <f>ROUND(I297*H297,2)</f>
        <v>0</v>
      </c>
      <c r="BL297" s="19" t="s">
        <v>123</v>
      </c>
      <c r="BM297" s="217" t="s">
        <v>400</v>
      </c>
    </row>
    <row r="298" s="2" customFormat="1">
      <c r="A298" s="40"/>
      <c r="B298" s="41"/>
      <c r="C298" s="42"/>
      <c r="D298" s="219" t="s">
        <v>125</v>
      </c>
      <c r="E298" s="42"/>
      <c r="F298" s="220" t="s">
        <v>401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125</v>
      </c>
      <c r="AU298" s="19" t="s">
        <v>80</v>
      </c>
    </row>
    <row r="299" s="15" customFormat="1">
      <c r="A299" s="15"/>
      <c r="B299" s="248"/>
      <c r="C299" s="249"/>
      <c r="D299" s="226" t="s">
        <v>127</v>
      </c>
      <c r="E299" s="250" t="s">
        <v>19</v>
      </c>
      <c r="F299" s="251" t="s">
        <v>377</v>
      </c>
      <c r="G299" s="249"/>
      <c r="H299" s="250" t="s">
        <v>19</v>
      </c>
      <c r="I299" s="252"/>
      <c r="J299" s="249"/>
      <c r="K299" s="249"/>
      <c r="L299" s="253"/>
      <c r="M299" s="254"/>
      <c r="N299" s="255"/>
      <c r="O299" s="255"/>
      <c r="P299" s="255"/>
      <c r="Q299" s="255"/>
      <c r="R299" s="255"/>
      <c r="S299" s="255"/>
      <c r="T299" s="256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7" t="s">
        <v>127</v>
      </c>
      <c r="AU299" s="257" t="s">
        <v>80</v>
      </c>
      <c r="AV299" s="15" t="s">
        <v>78</v>
      </c>
      <c r="AW299" s="15" t="s">
        <v>32</v>
      </c>
      <c r="AX299" s="15" t="s">
        <v>70</v>
      </c>
      <c r="AY299" s="257" t="s">
        <v>116</v>
      </c>
    </row>
    <row r="300" s="13" customFormat="1">
      <c r="A300" s="13"/>
      <c r="B300" s="224"/>
      <c r="C300" s="225"/>
      <c r="D300" s="226" t="s">
        <v>127</v>
      </c>
      <c r="E300" s="227" t="s">
        <v>19</v>
      </c>
      <c r="F300" s="228" t="s">
        <v>391</v>
      </c>
      <c r="G300" s="225"/>
      <c r="H300" s="229">
        <v>48.539999999999999</v>
      </c>
      <c r="I300" s="230"/>
      <c r="J300" s="225"/>
      <c r="K300" s="225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127</v>
      </c>
      <c r="AU300" s="235" t="s">
        <v>80</v>
      </c>
      <c r="AV300" s="13" t="s">
        <v>80</v>
      </c>
      <c r="AW300" s="13" t="s">
        <v>32</v>
      </c>
      <c r="AX300" s="13" t="s">
        <v>70</v>
      </c>
      <c r="AY300" s="235" t="s">
        <v>116</v>
      </c>
    </row>
    <row r="301" s="14" customFormat="1">
      <c r="A301" s="14"/>
      <c r="B301" s="236"/>
      <c r="C301" s="237"/>
      <c r="D301" s="226" t="s">
        <v>127</v>
      </c>
      <c r="E301" s="238" t="s">
        <v>19</v>
      </c>
      <c r="F301" s="239" t="s">
        <v>129</v>
      </c>
      <c r="G301" s="237"/>
      <c r="H301" s="240">
        <v>48.539999999999999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6" t="s">
        <v>127</v>
      </c>
      <c r="AU301" s="246" t="s">
        <v>80</v>
      </c>
      <c r="AV301" s="14" t="s">
        <v>123</v>
      </c>
      <c r="AW301" s="14" t="s">
        <v>32</v>
      </c>
      <c r="AX301" s="14" t="s">
        <v>78</v>
      </c>
      <c r="AY301" s="246" t="s">
        <v>116</v>
      </c>
    </row>
    <row r="302" s="2" customFormat="1" ht="24.15" customHeight="1">
      <c r="A302" s="40"/>
      <c r="B302" s="41"/>
      <c r="C302" s="206" t="s">
        <v>402</v>
      </c>
      <c r="D302" s="206" t="s">
        <v>118</v>
      </c>
      <c r="E302" s="207" t="s">
        <v>403</v>
      </c>
      <c r="F302" s="208" t="s">
        <v>194</v>
      </c>
      <c r="G302" s="209" t="s">
        <v>195</v>
      </c>
      <c r="H302" s="210">
        <v>4.2000000000000002</v>
      </c>
      <c r="I302" s="211"/>
      <c r="J302" s="212">
        <f>ROUND(I302*H302,2)</f>
        <v>0</v>
      </c>
      <c r="K302" s="208" t="s">
        <v>122</v>
      </c>
      <c r="L302" s="46"/>
      <c r="M302" s="213" t="s">
        <v>19</v>
      </c>
      <c r="N302" s="214" t="s">
        <v>41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123</v>
      </c>
      <c r="AT302" s="217" t="s">
        <v>118</v>
      </c>
      <c r="AU302" s="217" t="s">
        <v>80</v>
      </c>
      <c r="AY302" s="19" t="s">
        <v>116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78</v>
      </c>
      <c r="BK302" s="218">
        <f>ROUND(I302*H302,2)</f>
        <v>0</v>
      </c>
      <c r="BL302" s="19" t="s">
        <v>123</v>
      </c>
      <c r="BM302" s="217" t="s">
        <v>404</v>
      </c>
    </row>
    <row r="303" s="2" customFormat="1">
      <c r="A303" s="40"/>
      <c r="B303" s="41"/>
      <c r="C303" s="42"/>
      <c r="D303" s="219" t="s">
        <v>125</v>
      </c>
      <c r="E303" s="42"/>
      <c r="F303" s="220" t="s">
        <v>405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125</v>
      </c>
      <c r="AU303" s="19" t="s">
        <v>80</v>
      </c>
    </row>
    <row r="304" s="15" customFormat="1">
      <c r="A304" s="15"/>
      <c r="B304" s="248"/>
      <c r="C304" s="249"/>
      <c r="D304" s="226" t="s">
        <v>127</v>
      </c>
      <c r="E304" s="250" t="s">
        <v>19</v>
      </c>
      <c r="F304" s="251" t="s">
        <v>377</v>
      </c>
      <c r="G304" s="249"/>
      <c r="H304" s="250" t="s">
        <v>19</v>
      </c>
      <c r="I304" s="252"/>
      <c r="J304" s="249"/>
      <c r="K304" s="249"/>
      <c r="L304" s="253"/>
      <c r="M304" s="254"/>
      <c r="N304" s="255"/>
      <c r="O304" s="255"/>
      <c r="P304" s="255"/>
      <c r="Q304" s="255"/>
      <c r="R304" s="255"/>
      <c r="S304" s="255"/>
      <c r="T304" s="25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7" t="s">
        <v>127</v>
      </c>
      <c r="AU304" s="257" t="s">
        <v>80</v>
      </c>
      <c r="AV304" s="15" t="s">
        <v>78</v>
      </c>
      <c r="AW304" s="15" t="s">
        <v>32</v>
      </c>
      <c r="AX304" s="15" t="s">
        <v>70</v>
      </c>
      <c r="AY304" s="257" t="s">
        <v>116</v>
      </c>
    </row>
    <row r="305" s="13" customFormat="1">
      <c r="A305" s="13"/>
      <c r="B305" s="224"/>
      <c r="C305" s="225"/>
      <c r="D305" s="226" t="s">
        <v>127</v>
      </c>
      <c r="E305" s="227" t="s">
        <v>19</v>
      </c>
      <c r="F305" s="228" t="s">
        <v>379</v>
      </c>
      <c r="G305" s="225"/>
      <c r="H305" s="229">
        <v>4.2000000000000002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127</v>
      </c>
      <c r="AU305" s="235" t="s">
        <v>80</v>
      </c>
      <c r="AV305" s="13" t="s">
        <v>80</v>
      </c>
      <c r="AW305" s="13" t="s">
        <v>32</v>
      </c>
      <c r="AX305" s="13" t="s">
        <v>70</v>
      </c>
      <c r="AY305" s="235" t="s">
        <v>116</v>
      </c>
    </row>
    <row r="306" s="14" customFormat="1">
      <c r="A306" s="14"/>
      <c r="B306" s="236"/>
      <c r="C306" s="237"/>
      <c r="D306" s="226" t="s">
        <v>127</v>
      </c>
      <c r="E306" s="238" t="s">
        <v>19</v>
      </c>
      <c r="F306" s="239" t="s">
        <v>129</v>
      </c>
      <c r="G306" s="237"/>
      <c r="H306" s="240">
        <v>4.2000000000000002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127</v>
      </c>
      <c r="AU306" s="246" t="s">
        <v>80</v>
      </c>
      <c r="AV306" s="14" t="s">
        <v>123</v>
      </c>
      <c r="AW306" s="14" t="s">
        <v>32</v>
      </c>
      <c r="AX306" s="14" t="s">
        <v>78</v>
      </c>
      <c r="AY306" s="246" t="s">
        <v>116</v>
      </c>
    </row>
    <row r="307" s="2" customFormat="1" ht="24.15" customHeight="1">
      <c r="A307" s="40"/>
      <c r="B307" s="41"/>
      <c r="C307" s="206" t="s">
        <v>406</v>
      </c>
      <c r="D307" s="206" t="s">
        <v>118</v>
      </c>
      <c r="E307" s="207" t="s">
        <v>407</v>
      </c>
      <c r="F307" s="208" t="s">
        <v>408</v>
      </c>
      <c r="G307" s="209" t="s">
        <v>195</v>
      </c>
      <c r="H307" s="210">
        <v>19.09</v>
      </c>
      <c r="I307" s="211"/>
      <c r="J307" s="212">
        <f>ROUND(I307*H307,2)</f>
        <v>0</v>
      </c>
      <c r="K307" s="208" t="s">
        <v>122</v>
      </c>
      <c r="L307" s="46"/>
      <c r="M307" s="213" t="s">
        <v>19</v>
      </c>
      <c r="N307" s="214" t="s">
        <v>41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123</v>
      </c>
      <c r="AT307" s="217" t="s">
        <v>118</v>
      </c>
      <c r="AU307" s="217" t="s">
        <v>80</v>
      </c>
      <c r="AY307" s="19" t="s">
        <v>116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78</v>
      </c>
      <c r="BK307" s="218">
        <f>ROUND(I307*H307,2)</f>
        <v>0</v>
      </c>
      <c r="BL307" s="19" t="s">
        <v>123</v>
      </c>
      <c r="BM307" s="217" t="s">
        <v>409</v>
      </c>
    </row>
    <row r="308" s="2" customFormat="1">
      <c r="A308" s="40"/>
      <c r="B308" s="41"/>
      <c r="C308" s="42"/>
      <c r="D308" s="219" t="s">
        <v>125</v>
      </c>
      <c r="E308" s="42"/>
      <c r="F308" s="220" t="s">
        <v>410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125</v>
      </c>
      <c r="AU308" s="19" t="s">
        <v>80</v>
      </c>
    </row>
    <row r="309" s="15" customFormat="1">
      <c r="A309" s="15"/>
      <c r="B309" s="248"/>
      <c r="C309" s="249"/>
      <c r="D309" s="226" t="s">
        <v>127</v>
      </c>
      <c r="E309" s="250" t="s">
        <v>19</v>
      </c>
      <c r="F309" s="251" t="s">
        <v>377</v>
      </c>
      <c r="G309" s="249"/>
      <c r="H309" s="250" t="s">
        <v>19</v>
      </c>
      <c r="I309" s="252"/>
      <c r="J309" s="249"/>
      <c r="K309" s="249"/>
      <c r="L309" s="253"/>
      <c r="M309" s="254"/>
      <c r="N309" s="255"/>
      <c r="O309" s="255"/>
      <c r="P309" s="255"/>
      <c r="Q309" s="255"/>
      <c r="R309" s="255"/>
      <c r="S309" s="255"/>
      <c r="T309" s="25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7" t="s">
        <v>127</v>
      </c>
      <c r="AU309" s="257" t="s">
        <v>80</v>
      </c>
      <c r="AV309" s="15" t="s">
        <v>78</v>
      </c>
      <c r="AW309" s="15" t="s">
        <v>32</v>
      </c>
      <c r="AX309" s="15" t="s">
        <v>70</v>
      </c>
      <c r="AY309" s="257" t="s">
        <v>116</v>
      </c>
    </row>
    <row r="310" s="13" customFormat="1">
      <c r="A310" s="13"/>
      <c r="B310" s="224"/>
      <c r="C310" s="225"/>
      <c r="D310" s="226" t="s">
        <v>127</v>
      </c>
      <c r="E310" s="227" t="s">
        <v>19</v>
      </c>
      <c r="F310" s="228" t="s">
        <v>378</v>
      </c>
      <c r="G310" s="225"/>
      <c r="H310" s="229">
        <v>19.09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127</v>
      </c>
      <c r="AU310" s="235" t="s">
        <v>80</v>
      </c>
      <c r="AV310" s="13" t="s">
        <v>80</v>
      </c>
      <c r="AW310" s="13" t="s">
        <v>32</v>
      </c>
      <c r="AX310" s="13" t="s">
        <v>70</v>
      </c>
      <c r="AY310" s="235" t="s">
        <v>116</v>
      </c>
    </row>
    <row r="311" s="14" customFormat="1">
      <c r="A311" s="14"/>
      <c r="B311" s="236"/>
      <c r="C311" s="237"/>
      <c r="D311" s="226" t="s">
        <v>127</v>
      </c>
      <c r="E311" s="238" t="s">
        <v>19</v>
      </c>
      <c r="F311" s="239" t="s">
        <v>129</v>
      </c>
      <c r="G311" s="237"/>
      <c r="H311" s="240">
        <v>19.09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127</v>
      </c>
      <c r="AU311" s="246" t="s">
        <v>80</v>
      </c>
      <c r="AV311" s="14" t="s">
        <v>123</v>
      </c>
      <c r="AW311" s="14" t="s">
        <v>32</v>
      </c>
      <c r="AX311" s="14" t="s">
        <v>78</v>
      </c>
      <c r="AY311" s="246" t="s">
        <v>116</v>
      </c>
    </row>
    <row r="312" s="12" customFormat="1" ht="22.8" customHeight="1">
      <c r="A312" s="12"/>
      <c r="B312" s="190"/>
      <c r="C312" s="191"/>
      <c r="D312" s="192" t="s">
        <v>69</v>
      </c>
      <c r="E312" s="204" t="s">
        <v>411</v>
      </c>
      <c r="F312" s="204" t="s">
        <v>412</v>
      </c>
      <c r="G312" s="191"/>
      <c r="H312" s="191"/>
      <c r="I312" s="194"/>
      <c r="J312" s="205">
        <f>BK312</f>
        <v>0</v>
      </c>
      <c r="K312" s="191"/>
      <c r="L312" s="196"/>
      <c r="M312" s="197"/>
      <c r="N312" s="198"/>
      <c r="O312" s="198"/>
      <c r="P312" s="199">
        <f>SUM(P313:P314)</f>
        <v>0</v>
      </c>
      <c r="Q312" s="198"/>
      <c r="R312" s="199">
        <f>SUM(R313:R314)</f>
        <v>0</v>
      </c>
      <c r="S312" s="198"/>
      <c r="T312" s="200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1" t="s">
        <v>78</v>
      </c>
      <c r="AT312" s="202" t="s">
        <v>69</v>
      </c>
      <c r="AU312" s="202" t="s">
        <v>78</v>
      </c>
      <c r="AY312" s="201" t="s">
        <v>116</v>
      </c>
      <c r="BK312" s="203">
        <f>SUM(BK313:BK314)</f>
        <v>0</v>
      </c>
    </row>
    <row r="313" s="2" customFormat="1" ht="24.15" customHeight="1">
      <c r="A313" s="40"/>
      <c r="B313" s="41"/>
      <c r="C313" s="206" t="s">
        <v>413</v>
      </c>
      <c r="D313" s="206" t="s">
        <v>118</v>
      </c>
      <c r="E313" s="207" t="s">
        <v>414</v>
      </c>
      <c r="F313" s="208" t="s">
        <v>415</v>
      </c>
      <c r="G313" s="209" t="s">
        <v>195</v>
      </c>
      <c r="H313" s="210">
        <v>88.986999999999995</v>
      </c>
      <c r="I313" s="211"/>
      <c r="J313" s="212">
        <f>ROUND(I313*H313,2)</f>
        <v>0</v>
      </c>
      <c r="K313" s="208" t="s">
        <v>122</v>
      </c>
      <c r="L313" s="46"/>
      <c r="M313" s="213" t="s">
        <v>19</v>
      </c>
      <c r="N313" s="214" t="s">
        <v>41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123</v>
      </c>
      <c r="AT313" s="217" t="s">
        <v>118</v>
      </c>
      <c r="AU313" s="217" t="s">
        <v>80</v>
      </c>
      <c r="AY313" s="19" t="s">
        <v>116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78</v>
      </c>
      <c r="BK313" s="218">
        <f>ROUND(I313*H313,2)</f>
        <v>0</v>
      </c>
      <c r="BL313" s="19" t="s">
        <v>123</v>
      </c>
      <c r="BM313" s="217" t="s">
        <v>416</v>
      </c>
    </row>
    <row r="314" s="2" customFormat="1">
      <c r="A314" s="40"/>
      <c r="B314" s="41"/>
      <c r="C314" s="42"/>
      <c r="D314" s="219" t="s">
        <v>125</v>
      </c>
      <c r="E314" s="42"/>
      <c r="F314" s="220" t="s">
        <v>417</v>
      </c>
      <c r="G314" s="42"/>
      <c r="H314" s="42"/>
      <c r="I314" s="221"/>
      <c r="J314" s="42"/>
      <c r="K314" s="42"/>
      <c r="L314" s="46"/>
      <c r="M314" s="268"/>
      <c r="N314" s="269"/>
      <c r="O314" s="270"/>
      <c r="P314" s="270"/>
      <c r="Q314" s="270"/>
      <c r="R314" s="270"/>
      <c r="S314" s="270"/>
      <c r="T314" s="271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125</v>
      </c>
      <c r="AU314" s="19" t="s">
        <v>80</v>
      </c>
    </row>
    <row r="315" s="2" customFormat="1" ht="6.96" customHeight="1">
      <c r="A315" s="40"/>
      <c r="B315" s="61"/>
      <c r="C315" s="62"/>
      <c r="D315" s="62"/>
      <c r="E315" s="62"/>
      <c r="F315" s="62"/>
      <c r="G315" s="62"/>
      <c r="H315" s="62"/>
      <c r="I315" s="62"/>
      <c r="J315" s="62"/>
      <c r="K315" s="62"/>
      <c r="L315" s="46"/>
      <c r="M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</row>
  </sheetData>
  <sheetProtection sheet="1" autoFilter="0" formatColumns="0" formatRows="0" objects="1" scenarios="1" spinCount="100000" saltValue="5o6/7uTnUJxp2m51YTJ959SoCFFOp4H5BHaEoxu7gPfycPEdMVqDdsVMcLhGQjkJapfBECsFFyddCN4qoLiyrg==" hashValue="CZB87Bncr03D/CZq/8v88kBZoNEKlXL2IMtfKx8RS5ItO32Z83SsCAsSdlpVmV5GDSDmeiUond3YNCDbasmxUg==" algorithmName="SHA-512" password="CC51"/>
  <autoFilter ref="C85:K31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113106144"/>
    <hyperlink ref="F94" r:id="rId2" display="https://podminky.urs.cz/item/CS_URS_2025_01/113107162"/>
    <hyperlink ref="F102" r:id="rId3" display="https://podminky.urs.cz/item/CS_URS_2025_01/113154523"/>
    <hyperlink ref="F106" r:id="rId4" display="https://podminky.urs.cz/item/CS_URS_2025_01/113154528"/>
    <hyperlink ref="F110" r:id="rId5" display="https://podminky.urs.cz/item/CS_URS_2025_01/113202111"/>
    <hyperlink ref="F115" r:id="rId6" display="https://podminky.urs.cz/item/CS_URS_2025_01/131251103"/>
    <hyperlink ref="F120" r:id="rId7" display="https://podminky.urs.cz/item/CS_URS_2025_01/162251102"/>
    <hyperlink ref="F126" r:id="rId8" display="https://podminky.urs.cz/item/CS_URS_2025_01/162651112"/>
    <hyperlink ref="F132" r:id="rId9" display="https://podminky.urs.cz/item/CS_URS_2025_01/167151102"/>
    <hyperlink ref="F137" r:id="rId10" display="https://podminky.urs.cz/item/CS_URS_2025_01/171151112"/>
    <hyperlink ref="F142" r:id="rId11" display="https://podminky.urs.cz/item/CS_URS_2025_01/171201231"/>
    <hyperlink ref="F148" r:id="rId12" display="https://podminky.urs.cz/item/CS_URS_2025_01/171251109"/>
    <hyperlink ref="F151" r:id="rId13" display="https://podminky.urs.cz/item/CS_URS_2025_01/171251201"/>
    <hyperlink ref="F156" r:id="rId14" display="https://podminky.urs.cz/item/CS_URS_2025_01/174151101"/>
    <hyperlink ref="F161" r:id="rId15" display="https://podminky.urs.cz/item/CS_URS_2025_01/181111111"/>
    <hyperlink ref="F165" r:id="rId16" display="https://podminky.urs.cz/item/CS_URS_2025_01/181152302"/>
    <hyperlink ref="F169" r:id="rId17" display="https://podminky.urs.cz/item/CS_URS_2025_01/181351003"/>
    <hyperlink ref="F173" r:id="rId18" display="https://podminky.urs.cz/item/CS_URS_2025_01/181411121"/>
    <hyperlink ref="F180" r:id="rId19" display="https://podminky.urs.cz/item/CS_URS_2025_01/564861111"/>
    <hyperlink ref="F184" r:id="rId20" display="https://podminky.urs.cz/item/CS_URS_2025_01/564871111"/>
    <hyperlink ref="F189" r:id="rId21" display="https://podminky.urs.cz/item/CS_URS_2025_01/573211107"/>
    <hyperlink ref="F191" r:id="rId22" display="https://podminky.urs.cz/item/CS_URS_2025_01/577144111"/>
    <hyperlink ref="F195" r:id="rId23" display="https://podminky.urs.cz/item/CS_URS_2025_01/596211112"/>
    <hyperlink ref="F213" r:id="rId24" display="https://podminky.urs.cz/item/CS_URS_2025_01/596212212"/>
    <hyperlink ref="F238" r:id="rId25" display="https://podminky.urs.cz/item/CS_URS_2025_01/899132111"/>
    <hyperlink ref="F243" r:id="rId26" display="https://podminky.urs.cz/item/CS_URS_2025_01/916131113"/>
    <hyperlink ref="F249" r:id="rId27" display="https://podminky.urs.cz/item/CS_URS_2025_01/916131213"/>
    <hyperlink ref="F257" r:id="rId28" display="https://podminky.urs.cz/item/CS_URS_2025_01/916231213"/>
    <hyperlink ref="F263" r:id="rId29" display="https://podminky.urs.cz/item/CS_URS_2025_01/919726123"/>
    <hyperlink ref="F268" r:id="rId30" display="https://podminky.urs.cz/item/CS_URS_2025_01/997006005"/>
    <hyperlink ref="F274" r:id="rId31" display="https://podminky.urs.cz/item/CS_URS_2025_01/997221551"/>
    <hyperlink ref="F280" r:id="rId32" display="https://podminky.urs.cz/item/CS_URS_2025_01/997221559"/>
    <hyperlink ref="F287" r:id="rId33" display="https://podminky.urs.cz/item/CS_URS_2025_01/997221561"/>
    <hyperlink ref="F292" r:id="rId34" display="https://podminky.urs.cz/item/CS_URS_2025_01/997221569"/>
    <hyperlink ref="F298" r:id="rId35" display="https://podminky.urs.cz/item/CS_URS_2025_01/997221861"/>
    <hyperlink ref="F303" r:id="rId36" display="https://podminky.urs.cz/item/CS_URS_2025_01/997221873"/>
    <hyperlink ref="F308" r:id="rId37" display="https://podminky.urs.cz/item/CS_URS_2025_01/997221875"/>
    <hyperlink ref="F314" r:id="rId38" display="https://podminky.urs.cz/item/CS_URS_2025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Dolní Žleb - stavební úpravy chodníku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418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ROUND((SUM(BE86:BE224)),  2)</f>
        <v>0</v>
      </c>
      <c r="G33" s="40"/>
      <c r="H33" s="40"/>
      <c r="I33" s="150">
        <v>0.20999999999999999</v>
      </c>
      <c r="J33" s="149">
        <f>ROUND(((SUM(BE86:BE224))*I33),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ROUND((SUM(BF86:BF224)),  2)</f>
        <v>0</v>
      </c>
      <c r="G34" s="40"/>
      <c r="H34" s="40"/>
      <c r="I34" s="150">
        <v>0.12</v>
      </c>
      <c r="J34" s="149">
        <f>ROUND(((SUM(BF86:BF224))*I34),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ROUND((SUM(BG86:BG224)),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ROUND((SUM(BH86:BH224)),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ROUND((SUM(BI86:BI224)),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Dolní Žleb - stavební úpravy chodníku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SO102 - Rozšíření silnice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 ú. Šternberk</v>
      </c>
      <c r="G52" s="42"/>
      <c r="H52" s="42"/>
      <c r="I52" s="34" t="s">
        <v>23</v>
      </c>
      <c r="J52" s="74" t="str">
        <f>IF(J12="","",J12)</f>
        <v>25. 2. 2025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J147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J172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J177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J200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100</v>
      </c>
      <c r="E66" s="176"/>
      <c r="F66" s="176"/>
      <c r="G66" s="176"/>
      <c r="H66" s="176"/>
      <c r="I66" s="176"/>
      <c r="J66" s="177">
        <f>J222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101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Dolní Žleb - stavební úpravy chodníku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88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SO102 - Rozšíření silnice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k. ú. Šternberk</v>
      </c>
      <c r="G80" s="42"/>
      <c r="H80" s="42"/>
      <c r="I80" s="34" t="s">
        <v>23</v>
      </c>
      <c r="J80" s="74" t="str">
        <f>IF(J12="","",J12)</f>
        <v>25. 2. 2025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31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33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102</v>
      </c>
      <c r="D85" s="182" t="s">
        <v>55</v>
      </c>
      <c r="E85" s="182" t="s">
        <v>51</v>
      </c>
      <c r="F85" s="182" t="s">
        <v>52</v>
      </c>
      <c r="G85" s="182" t="s">
        <v>103</v>
      </c>
      <c r="H85" s="182" t="s">
        <v>104</v>
      </c>
      <c r="I85" s="182" t="s">
        <v>105</v>
      </c>
      <c r="J85" s="182" t="s">
        <v>92</v>
      </c>
      <c r="K85" s="183" t="s">
        <v>106</v>
      </c>
      <c r="L85" s="184"/>
      <c r="M85" s="94" t="s">
        <v>19</v>
      </c>
      <c r="N85" s="95" t="s">
        <v>40</v>
      </c>
      <c r="O85" s="95" t="s">
        <v>107</v>
      </c>
      <c r="P85" s="95" t="s">
        <v>108</v>
      </c>
      <c r="Q85" s="95" t="s">
        <v>109</v>
      </c>
      <c r="R85" s="95" t="s">
        <v>110</v>
      </c>
      <c r="S85" s="95" t="s">
        <v>111</v>
      </c>
      <c r="T85" s="96" t="s">
        <v>112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113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17.304986362499999</v>
      </c>
      <c r="S86" s="98"/>
      <c r="T86" s="188">
        <f>T87</f>
        <v>27.645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69</v>
      </c>
      <c r="AU86" s="19" t="s">
        <v>93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69</v>
      </c>
      <c r="E87" s="193" t="s">
        <v>114</v>
      </c>
      <c r="F87" s="193" t="s">
        <v>115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P88+P147+P172+P177+P200+P222</f>
        <v>0</v>
      </c>
      <c r="Q87" s="198"/>
      <c r="R87" s="199">
        <f>R88+R147+R172+R177+R200+R222</f>
        <v>17.304986362499999</v>
      </c>
      <c r="S87" s="198"/>
      <c r="T87" s="200">
        <f>T88+T147+T172+T177+T200+T222</f>
        <v>27.645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78</v>
      </c>
      <c r="AT87" s="202" t="s">
        <v>69</v>
      </c>
      <c r="AU87" s="202" t="s">
        <v>70</v>
      </c>
      <c r="AY87" s="201" t="s">
        <v>116</v>
      </c>
      <c r="BK87" s="203">
        <f>BK88+BK147+BK172+BK177+BK200+BK222</f>
        <v>0</v>
      </c>
    </row>
    <row r="88" s="12" customFormat="1" ht="22.8" customHeight="1">
      <c r="A88" s="12"/>
      <c r="B88" s="190"/>
      <c r="C88" s="191"/>
      <c r="D88" s="192" t="s">
        <v>69</v>
      </c>
      <c r="E88" s="204" t="s">
        <v>78</v>
      </c>
      <c r="F88" s="204" t="s">
        <v>117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SUM(P89:P146)</f>
        <v>0</v>
      </c>
      <c r="Q88" s="198"/>
      <c r="R88" s="199">
        <f>SUM(R89:R146)</f>
        <v>0.0019500000000000003</v>
      </c>
      <c r="S88" s="198"/>
      <c r="T88" s="200">
        <f>SUM(T89:T146)</f>
        <v>27.445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78</v>
      </c>
      <c r="AT88" s="202" t="s">
        <v>69</v>
      </c>
      <c r="AU88" s="202" t="s">
        <v>78</v>
      </c>
      <c r="AY88" s="201" t="s">
        <v>116</v>
      </c>
      <c r="BK88" s="203">
        <f>SUM(BK89:BK146)</f>
        <v>0</v>
      </c>
    </row>
    <row r="89" s="2" customFormat="1" ht="37.8" customHeight="1">
      <c r="A89" s="40"/>
      <c r="B89" s="41"/>
      <c r="C89" s="206" t="s">
        <v>78</v>
      </c>
      <c r="D89" s="206" t="s">
        <v>118</v>
      </c>
      <c r="E89" s="207" t="s">
        <v>130</v>
      </c>
      <c r="F89" s="208" t="s">
        <v>131</v>
      </c>
      <c r="G89" s="209" t="s">
        <v>121</v>
      </c>
      <c r="H89" s="210">
        <v>30</v>
      </c>
      <c r="I89" s="211"/>
      <c r="J89" s="212">
        <f>ROUND(I89*H89,2)</f>
        <v>0</v>
      </c>
      <c r="K89" s="208" t="s">
        <v>122</v>
      </c>
      <c r="L89" s="46"/>
      <c r="M89" s="213" t="s">
        <v>19</v>
      </c>
      <c r="N89" s="214" t="s">
        <v>41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0.28999999999999998</v>
      </c>
      <c r="T89" s="216">
        <f>S89*H89</f>
        <v>8.6999999999999993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123</v>
      </c>
      <c r="AT89" s="217" t="s">
        <v>118</v>
      </c>
      <c r="AU89" s="217" t="s">
        <v>80</v>
      </c>
      <c r="AY89" s="19" t="s">
        <v>116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78</v>
      </c>
      <c r="BK89" s="218">
        <f>ROUND(I89*H89,2)</f>
        <v>0</v>
      </c>
      <c r="BL89" s="19" t="s">
        <v>123</v>
      </c>
      <c r="BM89" s="217" t="s">
        <v>419</v>
      </c>
    </row>
    <row r="90" s="2" customFormat="1">
      <c r="A90" s="40"/>
      <c r="B90" s="41"/>
      <c r="C90" s="42"/>
      <c r="D90" s="219" t="s">
        <v>125</v>
      </c>
      <c r="E90" s="42"/>
      <c r="F90" s="220" t="s">
        <v>133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125</v>
      </c>
      <c r="AU90" s="19" t="s">
        <v>80</v>
      </c>
    </row>
    <row r="91" s="13" customFormat="1">
      <c r="A91" s="13"/>
      <c r="B91" s="224"/>
      <c r="C91" s="225"/>
      <c r="D91" s="226" t="s">
        <v>127</v>
      </c>
      <c r="E91" s="227" t="s">
        <v>19</v>
      </c>
      <c r="F91" s="228" t="s">
        <v>420</v>
      </c>
      <c r="G91" s="225"/>
      <c r="H91" s="229">
        <v>30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127</v>
      </c>
      <c r="AU91" s="235" t="s">
        <v>80</v>
      </c>
      <c r="AV91" s="13" t="s">
        <v>80</v>
      </c>
      <c r="AW91" s="13" t="s">
        <v>32</v>
      </c>
      <c r="AX91" s="13" t="s">
        <v>70</v>
      </c>
      <c r="AY91" s="235" t="s">
        <v>116</v>
      </c>
    </row>
    <row r="92" s="14" customFormat="1">
      <c r="A92" s="14"/>
      <c r="B92" s="236"/>
      <c r="C92" s="237"/>
      <c r="D92" s="226" t="s">
        <v>127</v>
      </c>
      <c r="E92" s="238" t="s">
        <v>19</v>
      </c>
      <c r="F92" s="239" t="s">
        <v>129</v>
      </c>
      <c r="G92" s="237"/>
      <c r="H92" s="240">
        <v>30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127</v>
      </c>
      <c r="AU92" s="246" t="s">
        <v>80</v>
      </c>
      <c r="AV92" s="14" t="s">
        <v>123</v>
      </c>
      <c r="AW92" s="14" t="s">
        <v>32</v>
      </c>
      <c r="AX92" s="14" t="s">
        <v>78</v>
      </c>
      <c r="AY92" s="246" t="s">
        <v>116</v>
      </c>
    </row>
    <row r="93" s="2" customFormat="1" ht="24.15" customHeight="1">
      <c r="A93" s="40"/>
      <c r="B93" s="41"/>
      <c r="C93" s="206" t="s">
        <v>80</v>
      </c>
      <c r="D93" s="206" t="s">
        <v>118</v>
      </c>
      <c r="E93" s="207" t="s">
        <v>139</v>
      </c>
      <c r="F93" s="208" t="s">
        <v>140</v>
      </c>
      <c r="G93" s="209" t="s">
        <v>121</v>
      </c>
      <c r="H93" s="210">
        <v>115</v>
      </c>
      <c r="I93" s="211"/>
      <c r="J93" s="212">
        <f>ROUND(I93*H93,2)</f>
        <v>0</v>
      </c>
      <c r="K93" s="208" t="s">
        <v>122</v>
      </c>
      <c r="L93" s="46"/>
      <c r="M93" s="213" t="s">
        <v>19</v>
      </c>
      <c r="N93" s="214" t="s">
        <v>41</v>
      </c>
      <c r="O93" s="86"/>
      <c r="P93" s="215">
        <f>O93*H93</f>
        <v>0</v>
      </c>
      <c r="Q93" s="215">
        <v>1.0000000000000001E-05</v>
      </c>
      <c r="R93" s="215">
        <f>Q93*H93</f>
        <v>0.0011500000000000002</v>
      </c>
      <c r="S93" s="215">
        <v>0.11500000000000001</v>
      </c>
      <c r="T93" s="216">
        <f>S93*H93</f>
        <v>13.225000000000001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123</v>
      </c>
      <c r="AT93" s="217" t="s">
        <v>118</v>
      </c>
      <c r="AU93" s="217" t="s">
        <v>80</v>
      </c>
      <c r="AY93" s="19" t="s">
        <v>116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78</v>
      </c>
      <c r="BK93" s="218">
        <f>ROUND(I93*H93,2)</f>
        <v>0</v>
      </c>
      <c r="BL93" s="19" t="s">
        <v>123</v>
      </c>
      <c r="BM93" s="217" t="s">
        <v>421</v>
      </c>
    </row>
    <row r="94" s="2" customFormat="1">
      <c r="A94" s="40"/>
      <c r="B94" s="41"/>
      <c r="C94" s="42"/>
      <c r="D94" s="219" t="s">
        <v>125</v>
      </c>
      <c r="E94" s="42"/>
      <c r="F94" s="220" t="s">
        <v>142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125</v>
      </c>
      <c r="AU94" s="19" t="s">
        <v>80</v>
      </c>
    </row>
    <row r="95" s="13" customFormat="1">
      <c r="A95" s="13"/>
      <c r="B95" s="224"/>
      <c r="C95" s="225"/>
      <c r="D95" s="226" t="s">
        <v>127</v>
      </c>
      <c r="E95" s="227" t="s">
        <v>19</v>
      </c>
      <c r="F95" s="228" t="s">
        <v>422</v>
      </c>
      <c r="G95" s="225"/>
      <c r="H95" s="229">
        <v>115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127</v>
      </c>
      <c r="AU95" s="235" t="s">
        <v>80</v>
      </c>
      <c r="AV95" s="13" t="s">
        <v>80</v>
      </c>
      <c r="AW95" s="13" t="s">
        <v>32</v>
      </c>
      <c r="AX95" s="13" t="s">
        <v>70</v>
      </c>
      <c r="AY95" s="235" t="s">
        <v>116</v>
      </c>
    </row>
    <row r="96" s="14" customFormat="1">
      <c r="A96" s="14"/>
      <c r="B96" s="236"/>
      <c r="C96" s="237"/>
      <c r="D96" s="226" t="s">
        <v>127</v>
      </c>
      <c r="E96" s="238" t="s">
        <v>19</v>
      </c>
      <c r="F96" s="239" t="s">
        <v>129</v>
      </c>
      <c r="G96" s="237"/>
      <c r="H96" s="240">
        <v>115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127</v>
      </c>
      <c r="AU96" s="246" t="s">
        <v>80</v>
      </c>
      <c r="AV96" s="14" t="s">
        <v>123</v>
      </c>
      <c r="AW96" s="14" t="s">
        <v>32</v>
      </c>
      <c r="AX96" s="14" t="s">
        <v>78</v>
      </c>
      <c r="AY96" s="246" t="s">
        <v>116</v>
      </c>
    </row>
    <row r="97" s="2" customFormat="1" ht="24.15" customHeight="1">
      <c r="A97" s="40"/>
      <c r="B97" s="41"/>
      <c r="C97" s="206" t="s">
        <v>138</v>
      </c>
      <c r="D97" s="206" t="s">
        <v>118</v>
      </c>
      <c r="E97" s="207" t="s">
        <v>423</v>
      </c>
      <c r="F97" s="208" t="s">
        <v>424</v>
      </c>
      <c r="G97" s="209" t="s">
        <v>121</v>
      </c>
      <c r="H97" s="210">
        <v>40</v>
      </c>
      <c r="I97" s="211"/>
      <c r="J97" s="212">
        <f>ROUND(I97*H97,2)</f>
        <v>0</v>
      </c>
      <c r="K97" s="208" t="s">
        <v>122</v>
      </c>
      <c r="L97" s="46"/>
      <c r="M97" s="213" t="s">
        <v>19</v>
      </c>
      <c r="N97" s="214" t="s">
        <v>41</v>
      </c>
      <c r="O97" s="86"/>
      <c r="P97" s="215">
        <f>O97*H97</f>
        <v>0</v>
      </c>
      <c r="Q97" s="215">
        <v>2.0000000000000002E-05</v>
      </c>
      <c r="R97" s="215">
        <f>Q97*H97</f>
        <v>0.00080000000000000004</v>
      </c>
      <c r="S97" s="215">
        <v>0.13800000000000001</v>
      </c>
      <c r="T97" s="216">
        <f>S97*H97</f>
        <v>5.5200000000000005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123</v>
      </c>
      <c r="AT97" s="217" t="s">
        <v>118</v>
      </c>
      <c r="AU97" s="217" t="s">
        <v>80</v>
      </c>
      <c r="AY97" s="19" t="s">
        <v>116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78</v>
      </c>
      <c r="BK97" s="218">
        <f>ROUND(I97*H97,2)</f>
        <v>0</v>
      </c>
      <c r="BL97" s="19" t="s">
        <v>123</v>
      </c>
      <c r="BM97" s="217" t="s">
        <v>425</v>
      </c>
    </row>
    <row r="98" s="2" customFormat="1">
      <c r="A98" s="40"/>
      <c r="B98" s="41"/>
      <c r="C98" s="42"/>
      <c r="D98" s="219" t="s">
        <v>125</v>
      </c>
      <c r="E98" s="42"/>
      <c r="F98" s="220" t="s">
        <v>426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125</v>
      </c>
      <c r="AU98" s="19" t="s">
        <v>80</v>
      </c>
    </row>
    <row r="99" s="13" customFormat="1">
      <c r="A99" s="13"/>
      <c r="B99" s="224"/>
      <c r="C99" s="225"/>
      <c r="D99" s="226" t="s">
        <v>127</v>
      </c>
      <c r="E99" s="227" t="s">
        <v>19</v>
      </c>
      <c r="F99" s="228" t="s">
        <v>427</v>
      </c>
      <c r="G99" s="225"/>
      <c r="H99" s="229">
        <v>40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127</v>
      </c>
      <c r="AU99" s="235" t="s">
        <v>80</v>
      </c>
      <c r="AV99" s="13" t="s">
        <v>80</v>
      </c>
      <c r="AW99" s="13" t="s">
        <v>32</v>
      </c>
      <c r="AX99" s="13" t="s">
        <v>70</v>
      </c>
      <c r="AY99" s="235" t="s">
        <v>116</v>
      </c>
    </row>
    <row r="100" s="14" customFormat="1">
      <c r="A100" s="14"/>
      <c r="B100" s="236"/>
      <c r="C100" s="237"/>
      <c r="D100" s="226" t="s">
        <v>127</v>
      </c>
      <c r="E100" s="238" t="s">
        <v>19</v>
      </c>
      <c r="F100" s="239" t="s">
        <v>129</v>
      </c>
      <c r="G100" s="237"/>
      <c r="H100" s="240">
        <v>40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127</v>
      </c>
      <c r="AU100" s="246" t="s">
        <v>80</v>
      </c>
      <c r="AV100" s="14" t="s">
        <v>123</v>
      </c>
      <c r="AW100" s="14" t="s">
        <v>32</v>
      </c>
      <c r="AX100" s="14" t="s">
        <v>78</v>
      </c>
      <c r="AY100" s="246" t="s">
        <v>116</v>
      </c>
    </row>
    <row r="101" s="2" customFormat="1" ht="24.15" customHeight="1">
      <c r="A101" s="40"/>
      <c r="B101" s="41"/>
      <c r="C101" s="206" t="s">
        <v>123</v>
      </c>
      <c r="D101" s="206" t="s">
        <v>118</v>
      </c>
      <c r="E101" s="207" t="s">
        <v>158</v>
      </c>
      <c r="F101" s="208" t="s">
        <v>159</v>
      </c>
      <c r="G101" s="209" t="s">
        <v>160</v>
      </c>
      <c r="H101" s="210">
        <v>23</v>
      </c>
      <c r="I101" s="211"/>
      <c r="J101" s="212">
        <f>ROUND(I101*H101,2)</f>
        <v>0</v>
      </c>
      <c r="K101" s="208" t="s">
        <v>122</v>
      </c>
      <c r="L101" s="46"/>
      <c r="M101" s="213" t="s">
        <v>19</v>
      </c>
      <c r="N101" s="214" t="s">
        <v>41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123</v>
      </c>
      <c r="AT101" s="217" t="s">
        <v>118</v>
      </c>
      <c r="AU101" s="217" t="s">
        <v>80</v>
      </c>
      <c r="AY101" s="19" t="s">
        <v>116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78</v>
      </c>
      <c r="BK101" s="218">
        <f>ROUND(I101*H101,2)</f>
        <v>0</v>
      </c>
      <c r="BL101" s="19" t="s">
        <v>123</v>
      </c>
      <c r="BM101" s="217" t="s">
        <v>428</v>
      </c>
    </row>
    <row r="102" s="2" customFormat="1">
      <c r="A102" s="40"/>
      <c r="B102" s="41"/>
      <c r="C102" s="42"/>
      <c r="D102" s="219" t="s">
        <v>125</v>
      </c>
      <c r="E102" s="42"/>
      <c r="F102" s="220" t="s">
        <v>162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125</v>
      </c>
      <c r="AU102" s="19" t="s">
        <v>80</v>
      </c>
    </row>
    <row r="103" s="13" customFormat="1">
      <c r="A103" s="13"/>
      <c r="B103" s="224"/>
      <c r="C103" s="225"/>
      <c r="D103" s="226" t="s">
        <v>127</v>
      </c>
      <c r="E103" s="227" t="s">
        <v>19</v>
      </c>
      <c r="F103" s="228" t="s">
        <v>429</v>
      </c>
      <c r="G103" s="225"/>
      <c r="H103" s="229">
        <v>7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127</v>
      </c>
      <c r="AU103" s="235" t="s">
        <v>80</v>
      </c>
      <c r="AV103" s="13" t="s">
        <v>80</v>
      </c>
      <c r="AW103" s="13" t="s">
        <v>32</v>
      </c>
      <c r="AX103" s="13" t="s">
        <v>70</v>
      </c>
      <c r="AY103" s="235" t="s">
        <v>116</v>
      </c>
    </row>
    <row r="104" s="13" customFormat="1">
      <c r="A104" s="13"/>
      <c r="B104" s="224"/>
      <c r="C104" s="225"/>
      <c r="D104" s="226" t="s">
        <v>127</v>
      </c>
      <c r="E104" s="227" t="s">
        <v>19</v>
      </c>
      <c r="F104" s="228" t="s">
        <v>430</v>
      </c>
      <c r="G104" s="225"/>
      <c r="H104" s="229">
        <v>16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127</v>
      </c>
      <c r="AU104" s="235" t="s">
        <v>80</v>
      </c>
      <c r="AV104" s="13" t="s">
        <v>80</v>
      </c>
      <c r="AW104" s="13" t="s">
        <v>32</v>
      </c>
      <c r="AX104" s="13" t="s">
        <v>70</v>
      </c>
      <c r="AY104" s="235" t="s">
        <v>116</v>
      </c>
    </row>
    <row r="105" s="14" customFormat="1">
      <c r="A105" s="14"/>
      <c r="B105" s="236"/>
      <c r="C105" s="237"/>
      <c r="D105" s="226" t="s">
        <v>127</v>
      </c>
      <c r="E105" s="238" t="s">
        <v>19</v>
      </c>
      <c r="F105" s="239" t="s">
        <v>129</v>
      </c>
      <c r="G105" s="237"/>
      <c r="H105" s="240">
        <v>23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127</v>
      </c>
      <c r="AU105" s="246" t="s">
        <v>80</v>
      </c>
      <c r="AV105" s="14" t="s">
        <v>123</v>
      </c>
      <c r="AW105" s="14" t="s">
        <v>32</v>
      </c>
      <c r="AX105" s="14" t="s">
        <v>78</v>
      </c>
      <c r="AY105" s="246" t="s">
        <v>116</v>
      </c>
    </row>
    <row r="106" s="2" customFormat="1" ht="37.8" customHeight="1">
      <c r="A106" s="40"/>
      <c r="B106" s="41"/>
      <c r="C106" s="206" t="s">
        <v>149</v>
      </c>
      <c r="D106" s="206" t="s">
        <v>118</v>
      </c>
      <c r="E106" s="207" t="s">
        <v>166</v>
      </c>
      <c r="F106" s="208" t="s">
        <v>167</v>
      </c>
      <c r="G106" s="209" t="s">
        <v>160</v>
      </c>
      <c r="H106" s="210">
        <v>32</v>
      </c>
      <c r="I106" s="211"/>
      <c r="J106" s="212">
        <f>ROUND(I106*H106,2)</f>
        <v>0</v>
      </c>
      <c r="K106" s="208" t="s">
        <v>122</v>
      </c>
      <c r="L106" s="46"/>
      <c r="M106" s="213" t="s">
        <v>19</v>
      </c>
      <c r="N106" s="214" t="s">
        <v>41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123</v>
      </c>
      <c r="AT106" s="217" t="s">
        <v>118</v>
      </c>
      <c r="AU106" s="217" t="s">
        <v>80</v>
      </c>
      <c r="AY106" s="19" t="s">
        <v>116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78</v>
      </c>
      <c r="BK106" s="218">
        <f>ROUND(I106*H106,2)</f>
        <v>0</v>
      </c>
      <c r="BL106" s="19" t="s">
        <v>123</v>
      </c>
      <c r="BM106" s="217" t="s">
        <v>431</v>
      </c>
    </row>
    <row r="107" s="2" customFormat="1">
      <c r="A107" s="40"/>
      <c r="B107" s="41"/>
      <c r="C107" s="42"/>
      <c r="D107" s="219" t="s">
        <v>125</v>
      </c>
      <c r="E107" s="42"/>
      <c r="F107" s="220" t="s">
        <v>169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125</v>
      </c>
      <c r="AU107" s="19" t="s">
        <v>80</v>
      </c>
    </row>
    <row r="108" s="2" customFormat="1">
      <c r="A108" s="40"/>
      <c r="B108" s="41"/>
      <c r="C108" s="42"/>
      <c r="D108" s="226" t="s">
        <v>170</v>
      </c>
      <c r="E108" s="42"/>
      <c r="F108" s="247" t="s">
        <v>432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170</v>
      </c>
      <c r="AU108" s="19" t="s">
        <v>80</v>
      </c>
    </row>
    <row r="109" s="13" customFormat="1">
      <c r="A109" s="13"/>
      <c r="B109" s="224"/>
      <c r="C109" s="225"/>
      <c r="D109" s="226" t="s">
        <v>127</v>
      </c>
      <c r="E109" s="227" t="s">
        <v>19</v>
      </c>
      <c r="F109" s="228" t="s">
        <v>433</v>
      </c>
      <c r="G109" s="225"/>
      <c r="H109" s="229">
        <v>16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127</v>
      </c>
      <c r="AU109" s="235" t="s">
        <v>80</v>
      </c>
      <c r="AV109" s="13" t="s">
        <v>80</v>
      </c>
      <c r="AW109" s="13" t="s">
        <v>32</v>
      </c>
      <c r="AX109" s="13" t="s">
        <v>70</v>
      </c>
      <c r="AY109" s="235" t="s">
        <v>116</v>
      </c>
    </row>
    <row r="110" s="13" customFormat="1">
      <c r="A110" s="13"/>
      <c r="B110" s="224"/>
      <c r="C110" s="225"/>
      <c r="D110" s="226" t="s">
        <v>127</v>
      </c>
      <c r="E110" s="227" t="s">
        <v>19</v>
      </c>
      <c r="F110" s="228" t="s">
        <v>434</v>
      </c>
      <c r="G110" s="225"/>
      <c r="H110" s="229">
        <v>16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127</v>
      </c>
      <c r="AU110" s="235" t="s">
        <v>80</v>
      </c>
      <c r="AV110" s="13" t="s">
        <v>80</v>
      </c>
      <c r="AW110" s="13" t="s">
        <v>32</v>
      </c>
      <c r="AX110" s="13" t="s">
        <v>70</v>
      </c>
      <c r="AY110" s="235" t="s">
        <v>116</v>
      </c>
    </row>
    <row r="111" s="14" customFormat="1">
      <c r="A111" s="14"/>
      <c r="B111" s="236"/>
      <c r="C111" s="237"/>
      <c r="D111" s="226" t="s">
        <v>127</v>
      </c>
      <c r="E111" s="238" t="s">
        <v>19</v>
      </c>
      <c r="F111" s="239" t="s">
        <v>129</v>
      </c>
      <c r="G111" s="237"/>
      <c r="H111" s="240">
        <v>32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127</v>
      </c>
      <c r="AU111" s="246" t="s">
        <v>80</v>
      </c>
      <c r="AV111" s="14" t="s">
        <v>123</v>
      </c>
      <c r="AW111" s="14" t="s">
        <v>32</v>
      </c>
      <c r="AX111" s="14" t="s">
        <v>78</v>
      </c>
      <c r="AY111" s="246" t="s">
        <v>116</v>
      </c>
    </row>
    <row r="112" s="2" customFormat="1" ht="37.8" customHeight="1">
      <c r="A112" s="40"/>
      <c r="B112" s="41"/>
      <c r="C112" s="206" t="s">
        <v>157</v>
      </c>
      <c r="D112" s="206" t="s">
        <v>118</v>
      </c>
      <c r="E112" s="207" t="s">
        <v>175</v>
      </c>
      <c r="F112" s="208" t="s">
        <v>176</v>
      </c>
      <c r="G112" s="209" t="s">
        <v>160</v>
      </c>
      <c r="H112" s="210">
        <v>23</v>
      </c>
      <c r="I112" s="211"/>
      <c r="J112" s="212">
        <f>ROUND(I112*H112,2)</f>
        <v>0</v>
      </c>
      <c r="K112" s="208" t="s">
        <v>122</v>
      </c>
      <c r="L112" s="46"/>
      <c r="M112" s="213" t="s">
        <v>19</v>
      </c>
      <c r="N112" s="214" t="s">
        <v>41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123</v>
      </c>
      <c r="AT112" s="217" t="s">
        <v>118</v>
      </c>
      <c r="AU112" s="217" t="s">
        <v>80</v>
      </c>
      <c r="AY112" s="19" t="s">
        <v>116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78</v>
      </c>
      <c r="BK112" s="218">
        <f>ROUND(I112*H112,2)</f>
        <v>0</v>
      </c>
      <c r="BL112" s="19" t="s">
        <v>123</v>
      </c>
      <c r="BM112" s="217" t="s">
        <v>435</v>
      </c>
    </row>
    <row r="113" s="2" customFormat="1">
      <c r="A113" s="40"/>
      <c r="B113" s="41"/>
      <c r="C113" s="42"/>
      <c r="D113" s="219" t="s">
        <v>125</v>
      </c>
      <c r="E113" s="42"/>
      <c r="F113" s="220" t="s">
        <v>178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125</v>
      </c>
      <c r="AU113" s="19" t="s">
        <v>80</v>
      </c>
    </row>
    <row r="114" s="15" customFormat="1">
      <c r="A114" s="15"/>
      <c r="B114" s="248"/>
      <c r="C114" s="249"/>
      <c r="D114" s="226" t="s">
        <v>127</v>
      </c>
      <c r="E114" s="250" t="s">
        <v>19</v>
      </c>
      <c r="F114" s="251" t="s">
        <v>179</v>
      </c>
      <c r="G114" s="249"/>
      <c r="H114" s="250" t="s">
        <v>19</v>
      </c>
      <c r="I114" s="252"/>
      <c r="J114" s="249"/>
      <c r="K114" s="249"/>
      <c r="L114" s="253"/>
      <c r="M114" s="254"/>
      <c r="N114" s="255"/>
      <c r="O114" s="255"/>
      <c r="P114" s="255"/>
      <c r="Q114" s="255"/>
      <c r="R114" s="255"/>
      <c r="S114" s="255"/>
      <c r="T114" s="25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7" t="s">
        <v>127</v>
      </c>
      <c r="AU114" s="257" t="s">
        <v>80</v>
      </c>
      <c r="AV114" s="15" t="s">
        <v>78</v>
      </c>
      <c r="AW114" s="15" t="s">
        <v>32</v>
      </c>
      <c r="AX114" s="15" t="s">
        <v>70</v>
      </c>
      <c r="AY114" s="257" t="s">
        <v>116</v>
      </c>
    </row>
    <row r="115" s="13" customFormat="1">
      <c r="A115" s="13"/>
      <c r="B115" s="224"/>
      <c r="C115" s="225"/>
      <c r="D115" s="226" t="s">
        <v>127</v>
      </c>
      <c r="E115" s="227" t="s">
        <v>19</v>
      </c>
      <c r="F115" s="228" t="s">
        <v>429</v>
      </c>
      <c r="G115" s="225"/>
      <c r="H115" s="229">
        <v>7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127</v>
      </c>
      <c r="AU115" s="235" t="s">
        <v>80</v>
      </c>
      <c r="AV115" s="13" t="s">
        <v>80</v>
      </c>
      <c r="AW115" s="13" t="s">
        <v>32</v>
      </c>
      <c r="AX115" s="13" t="s">
        <v>70</v>
      </c>
      <c r="AY115" s="235" t="s">
        <v>116</v>
      </c>
    </row>
    <row r="116" s="13" customFormat="1">
      <c r="A116" s="13"/>
      <c r="B116" s="224"/>
      <c r="C116" s="225"/>
      <c r="D116" s="226" t="s">
        <v>127</v>
      </c>
      <c r="E116" s="227" t="s">
        <v>19</v>
      </c>
      <c r="F116" s="228" t="s">
        <v>430</v>
      </c>
      <c r="G116" s="225"/>
      <c r="H116" s="229">
        <v>16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127</v>
      </c>
      <c r="AU116" s="235" t="s">
        <v>80</v>
      </c>
      <c r="AV116" s="13" t="s">
        <v>80</v>
      </c>
      <c r="AW116" s="13" t="s">
        <v>32</v>
      </c>
      <c r="AX116" s="13" t="s">
        <v>70</v>
      </c>
      <c r="AY116" s="235" t="s">
        <v>116</v>
      </c>
    </row>
    <row r="117" s="14" customFormat="1">
      <c r="A117" s="14"/>
      <c r="B117" s="236"/>
      <c r="C117" s="237"/>
      <c r="D117" s="226" t="s">
        <v>127</v>
      </c>
      <c r="E117" s="238" t="s">
        <v>19</v>
      </c>
      <c r="F117" s="239" t="s">
        <v>129</v>
      </c>
      <c r="G117" s="237"/>
      <c r="H117" s="240">
        <v>23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127</v>
      </c>
      <c r="AU117" s="246" t="s">
        <v>80</v>
      </c>
      <c r="AV117" s="14" t="s">
        <v>123</v>
      </c>
      <c r="AW117" s="14" t="s">
        <v>32</v>
      </c>
      <c r="AX117" s="14" t="s">
        <v>78</v>
      </c>
      <c r="AY117" s="246" t="s">
        <v>116</v>
      </c>
    </row>
    <row r="118" s="2" customFormat="1" ht="24.15" customHeight="1">
      <c r="A118" s="40"/>
      <c r="B118" s="41"/>
      <c r="C118" s="206" t="s">
        <v>165</v>
      </c>
      <c r="D118" s="206" t="s">
        <v>118</v>
      </c>
      <c r="E118" s="207" t="s">
        <v>181</v>
      </c>
      <c r="F118" s="208" t="s">
        <v>182</v>
      </c>
      <c r="G118" s="209" t="s">
        <v>160</v>
      </c>
      <c r="H118" s="210">
        <v>16</v>
      </c>
      <c r="I118" s="211"/>
      <c r="J118" s="212">
        <f>ROUND(I118*H118,2)</f>
        <v>0</v>
      </c>
      <c r="K118" s="208" t="s">
        <v>122</v>
      </c>
      <c r="L118" s="46"/>
      <c r="M118" s="213" t="s">
        <v>19</v>
      </c>
      <c r="N118" s="214" t="s">
        <v>41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123</v>
      </c>
      <c r="AT118" s="217" t="s">
        <v>118</v>
      </c>
      <c r="AU118" s="217" t="s">
        <v>80</v>
      </c>
      <c r="AY118" s="19" t="s">
        <v>116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78</v>
      </c>
      <c r="BK118" s="218">
        <f>ROUND(I118*H118,2)</f>
        <v>0</v>
      </c>
      <c r="BL118" s="19" t="s">
        <v>123</v>
      </c>
      <c r="BM118" s="217" t="s">
        <v>436</v>
      </c>
    </row>
    <row r="119" s="2" customFormat="1">
      <c r="A119" s="40"/>
      <c r="B119" s="41"/>
      <c r="C119" s="42"/>
      <c r="D119" s="219" t="s">
        <v>125</v>
      </c>
      <c r="E119" s="42"/>
      <c r="F119" s="220" t="s">
        <v>184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125</v>
      </c>
      <c r="AU119" s="19" t="s">
        <v>80</v>
      </c>
    </row>
    <row r="120" s="2" customFormat="1">
      <c r="A120" s="40"/>
      <c r="B120" s="41"/>
      <c r="C120" s="42"/>
      <c r="D120" s="226" t="s">
        <v>170</v>
      </c>
      <c r="E120" s="42"/>
      <c r="F120" s="247" t="s">
        <v>432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170</v>
      </c>
      <c r="AU120" s="19" t="s">
        <v>80</v>
      </c>
    </row>
    <row r="121" s="13" customFormat="1">
      <c r="A121" s="13"/>
      <c r="B121" s="224"/>
      <c r="C121" s="225"/>
      <c r="D121" s="226" t="s">
        <v>127</v>
      </c>
      <c r="E121" s="227" t="s">
        <v>19</v>
      </c>
      <c r="F121" s="228" t="s">
        <v>437</v>
      </c>
      <c r="G121" s="225"/>
      <c r="H121" s="229">
        <v>16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127</v>
      </c>
      <c r="AU121" s="235" t="s">
        <v>80</v>
      </c>
      <c r="AV121" s="13" t="s">
        <v>80</v>
      </c>
      <c r="AW121" s="13" t="s">
        <v>32</v>
      </c>
      <c r="AX121" s="13" t="s">
        <v>70</v>
      </c>
      <c r="AY121" s="235" t="s">
        <v>116</v>
      </c>
    </row>
    <row r="122" s="14" customFormat="1">
      <c r="A122" s="14"/>
      <c r="B122" s="236"/>
      <c r="C122" s="237"/>
      <c r="D122" s="226" t="s">
        <v>127</v>
      </c>
      <c r="E122" s="238" t="s">
        <v>19</v>
      </c>
      <c r="F122" s="239" t="s">
        <v>129</v>
      </c>
      <c r="G122" s="237"/>
      <c r="H122" s="240">
        <v>16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127</v>
      </c>
      <c r="AU122" s="246" t="s">
        <v>80</v>
      </c>
      <c r="AV122" s="14" t="s">
        <v>123</v>
      </c>
      <c r="AW122" s="14" t="s">
        <v>32</v>
      </c>
      <c r="AX122" s="14" t="s">
        <v>78</v>
      </c>
      <c r="AY122" s="246" t="s">
        <v>116</v>
      </c>
    </row>
    <row r="123" s="2" customFormat="1" ht="24.15" customHeight="1">
      <c r="A123" s="40"/>
      <c r="B123" s="41"/>
      <c r="C123" s="206" t="s">
        <v>174</v>
      </c>
      <c r="D123" s="206" t="s">
        <v>118</v>
      </c>
      <c r="E123" s="207" t="s">
        <v>187</v>
      </c>
      <c r="F123" s="208" t="s">
        <v>188</v>
      </c>
      <c r="G123" s="209" t="s">
        <v>160</v>
      </c>
      <c r="H123" s="210">
        <v>16</v>
      </c>
      <c r="I123" s="211"/>
      <c r="J123" s="212">
        <f>ROUND(I123*H123,2)</f>
        <v>0</v>
      </c>
      <c r="K123" s="208" t="s">
        <v>122</v>
      </c>
      <c r="L123" s="46"/>
      <c r="M123" s="213" t="s">
        <v>19</v>
      </c>
      <c r="N123" s="214" t="s">
        <v>41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123</v>
      </c>
      <c r="AT123" s="217" t="s">
        <v>118</v>
      </c>
      <c r="AU123" s="217" t="s">
        <v>80</v>
      </c>
      <c r="AY123" s="19" t="s">
        <v>116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78</v>
      </c>
      <c r="BK123" s="218">
        <f>ROUND(I123*H123,2)</f>
        <v>0</v>
      </c>
      <c r="BL123" s="19" t="s">
        <v>123</v>
      </c>
      <c r="BM123" s="217" t="s">
        <v>438</v>
      </c>
    </row>
    <row r="124" s="2" customFormat="1">
      <c r="A124" s="40"/>
      <c r="B124" s="41"/>
      <c r="C124" s="42"/>
      <c r="D124" s="219" t="s">
        <v>125</v>
      </c>
      <c r="E124" s="42"/>
      <c r="F124" s="220" t="s">
        <v>190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125</v>
      </c>
      <c r="AU124" s="19" t="s">
        <v>80</v>
      </c>
    </row>
    <row r="125" s="2" customFormat="1">
      <c r="A125" s="40"/>
      <c r="B125" s="41"/>
      <c r="C125" s="42"/>
      <c r="D125" s="226" t="s">
        <v>170</v>
      </c>
      <c r="E125" s="42"/>
      <c r="F125" s="247" t="s">
        <v>432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170</v>
      </c>
      <c r="AU125" s="19" t="s">
        <v>80</v>
      </c>
    </row>
    <row r="126" s="13" customFormat="1">
      <c r="A126" s="13"/>
      <c r="B126" s="224"/>
      <c r="C126" s="225"/>
      <c r="D126" s="226" t="s">
        <v>127</v>
      </c>
      <c r="E126" s="227" t="s">
        <v>19</v>
      </c>
      <c r="F126" s="228" t="s">
        <v>439</v>
      </c>
      <c r="G126" s="225"/>
      <c r="H126" s="229">
        <v>16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127</v>
      </c>
      <c r="AU126" s="235" t="s">
        <v>80</v>
      </c>
      <c r="AV126" s="13" t="s">
        <v>80</v>
      </c>
      <c r="AW126" s="13" t="s">
        <v>32</v>
      </c>
      <c r="AX126" s="13" t="s">
        <v>70</v>
      </c>
      <c r="AY126" s="235" t="s">
        <v>116</v>
      </c>
    </row>
    <row r="127" s="14" customFormat="1">
      <c r="A127" s="14"/>
      <c r="B127" s="236"/>
      <c r="C127" s="237"/>
      <c r="D127" s="226" t="s">
        <v>127</v>
      </c>
      <c r="E127" s="238" t="s">
        <v>19</v>
      </c>
      <c r="F127" s="239" t="s">
        <v>129</v>
      </c>
      <c r="G127" s="237"/>
      <c r="H127" s="240">
        <v>16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127</v>
      </c>
      <c r="AU127" s="246" t="s">
        <v>80</v>
      </c>
      <c r="AV127" s="14" t="s">
        <v>123</v>
      </c>
      <c r="AW127" s="14" t="s">
        <v>32</v>
      </c>
      <c r="AX127" s="14" t="s">
        <v>78</v>
      </c>
      <c r="AY127" s="246" t="s">
        <v>116</v>
      </c>
    </row>
    <row r="128" s="2" customFormat="1" ht="24.15" customHeight="1">
      <c r="A128" s="40"/>
      <c r="B128" s="41"/>
      <c r="C128" s="206" t="s">
        <v>180</v>
      </c>
      <c r="D128" s="206" t="s">
        <v>118</v>
      </c>
      <c r="E128" s="207" t="s">
        <v>193</v>
      </c>
      <c r="F128" s="208" t="s">
        <v>194</v>
      </c>
      <c r="G128" s="209" t="s">
        <v>195</v>
      </c>
      <c r="H128" s="210">
        <v>46</v>
      </c>
      <c r="I128" s="211"/>
      <c r="J128" s="212">
        <f>ROUND(I128*H128,2)</f>
        <v>0</v>
      </c>
      <c r="K128" s="208" t="s">
        <v>122</v>
      </c>
      <c r="L128" s="46"/>
      <c r="M128" s="213" t="s">
        <v>19</v>
      </c>
      <c r="N128" s="214" t="s">
        <v>41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123</v>
      </c>
      <c r="AT128" s="217" t="s">
        <v>118</v>
      </c>
      <c r="AU128" s="217" t="s">
        <v>80</v>
      </c>
      <c r="AY128" s="19" t="s">
        <v>116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78</v>
      </c>
      <c r="BK128" s="218">
        <f>ROUND(I128*H128,2)</f>
        <v>0</v>
      </c>
      <c r="BL128" s="19" t="s">
        <v>123</v>
      </c>
      <c r="BM128" s="217" t="s">
        <v>440</v>
      </c>
    </row>
    <row r="129" s="2" customFormat="1">
      <c r="A129" s="40"/>
      <c r="B129" s="41"/>
      <c r="C129" s="42"/>
      <c r="D129" s="219" t="s">
        <v>125</v>
      </c>
      <c r="E129" s="42"/>
      <c r="F129" s="220" t="s">
        <v>197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125</v>
      </c>
      <c r="AU129" s="19" t="s">
        <v>80</v>
      </c>
    </row>
    <row r="130" s="15" customFormat="1">
      <c r="A130" s="15"/>
      <c r="B130" s="248"/>
      <c r="C130" s="249"/>
      <c r="D130" s="226" t="s">
        <v>127</v>
      </c>
      <c r="E130" s="250" t="s">
        <v>19</v>
      </c>
      <c r="F130" s="251" t="s">
        <v>179</v>
      </c>
      <c r="G130" s="249"/>
      <c r="H130" s="250" t="s">
        <v>19</v>
      </c>
      <c r="I130" s="252"/>
      <c r="J130" s="249"/>
      <c r="K130" s="249"/>
      <c r="L130" s="253"/>
      <c r="M130" s="254"/>
      <c r="N130" s="255"/>
      <c r="O130" s="255"/>
      <c r="P130" s="255"/>
      <c r="Q130" s="255"/>
      <c r="R130" s="255"/>
      <c r="S130" s="255"/>
      <c r="T130" s="25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7" t="s">
        <v>127</v>
      </c>
      <c r="AU130" s="257" t="s">
        <v>80</v>
      </c>
      <c r="AV130" s="15" t="s">
        <v>78</v>
      </c>
      <c r="AW130" s="15" t="s">
        <v>32</v>
      </c>
      <c r="AX130" s="15" t="s">
        <v>70</v>
      </c>
      <c r="AY130" s="257" t="s">
        <v>116</v>
      </c>
    </row>
    <row r="131" s="13" customFormat="1">
      <c r="A131" s="13"/>
      <c r="B131" s="224"/>
      <c r="C131" s="225"/>
      <c r="D131" s="226" t="s">
        <v>127</v>
      </c>
      <c r="E131" s="227" t="s">
        <v>19</v>
      </c>
      <c r="F131" s="228" t="s">
        <v>429</v>
      </c>
      <c r="G131" s="225"/>
      <c r="H131" s="229">
        <v>7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127</v>
      </c>
      <c r="AU131" s="235" t="s">
        <v>80</v>
      </c>
      <c r="AV131" s="13" t="s">
        <v>80</v>
      </c>
      <c r="AW131" s="13" t="s">
        <v>32</v>
      </c>
      <c r="AX131" s="13" t="s">
        <v>70</v>
      </c>
      <c r="AY131" s="235" t="s">
        <v>116</v>
      </c>
    </row>
    <row r="132" s="13" customFormat="1">
      <c r="A132" s="13"/>
      <c r="B132" s="224"/>
      <c r="C132" s="225"/>
      <c r="D132" s="226" t="s">
        <v>127</v>
      </c>
      <c r="E132" s="227" t="s">
        <v>19</v>
      </c>
      <c r="F132" s="228" t="s">
        <v>430</v>
      </c>
      <c r="G132" s="225"/>
      <c r="H132" s="229">
        <v>16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127</v>
      </c>
      <c r="AU132" s="235" t="s">
        <v>80</v>
      </c>
      <c r="AV132" s="13" t="s">
        <v>80</v>
      </c>
      <c r="AW132" s="13" t="s">
        <v>32</v>
      </c>
      <c r="AX132" s="13" t="s">
        <v>70</v>
      </c>
      <c r="AY132" s="235" t="s">
        <v>116</v>
      </c>
    </row>
    <row r="133" s="14" customFormat="1">
      <c r="A133" s="14"/>
      <c r="B133" s="236"/>
      <c r="C133" s="237"/>
      <c r="D133" s="226" t="s">
        <v>127</v>
      </c>
      <c r="E133" s="238" t="s">
        <v>19</v>
      </c>
      <c r="F133" s="239" t="s">
        <v>129</v>
      </c>
      <c r="G133" s="237"/>
      <c r="H133" s="240">
        <v>23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127</v>
      </c>
      <c r="AU133" s="246" t="s">
        <v>80</v>
      </c>
      <c r="AV133" s="14" t="s">
        <v>123</v>
      </c>
      <c r="AW133" s="14" t="s">
        <v>32</v>
      </c>
      <c r="AX133" s="14" t="s">
        <v>78</v>
      </c>
      <c r="AY133" s="246" t="s">
        <v>116</v>
      </c>
    </row>
    <row r="134" s="13" customFormat="1">
      <c r="A134" s="13"/>
      <c r="B134" s="224"/>
      <c r="C134" s="225"/>
      <c r="D134" s="226" t="s">
        <v>127</v>
      </c>
      <c r="E134" s="225"/>
      <c r="F134" s="228" t="s">
        <v>441</v>
      </c>
      <c r="G134" s="225"/>
      <c r="H134" s="229">
        <v>46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127</v>
      </c>
      <c r="AU134" s="235" t="s">
        <v>80</v>
      </c>
      <c r="AV134" s="13" t="s">
        <v>80</v>
      </c>
      <c r="AW134" s="13" t="s">
        <v>4</v>
      </c>
      <c r="AX134" s="13" t="s">
        <v>78</v>
      </c>
      <c r="AY134" s="235" t="s">
        <v>116</v>
      </c>
    </row>
    <row r="135" s="2" customFormat="1" ht="16.5" customHeight="1">
      <c r="A135" s="40"/>
      <c r="B135" s="41"/>
      <c r="C135" s="206" t="s">
        <v>186</v>
      </c>
      <c r="D135" s="206" t="s">
        <v>118</v>
      </c>
      <c r="E135" s="207" t="s">
        <v>199</v>
      </c>
      <c r="F135" s="208" t="s">
        <v>200</v>
      </c>
      <c r="G135" s="209" t="s">
        <v>160</v>
      </c>
      <c r="H135" s="210">
        <v>16</v>
      </c>
      <c r="I135" s="211"/>
      <c r="J135" s="212">
        <f>ROUND(I135*H135,2)</f>
        <v>0</v>
      </c>
      <c r="K135" s="208" t="s">
        <v>122</v>
      </c>
      <c r="L135" s="46"/>
      <c r="M135" s="213" t="s">
        <v>19</v>
      </c>
      <c r="N135" s="214" t="s">
        <v>41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123</v>
      </c>
      <c r="AT135" s="217" t="s">
        <v>118</v>
      </c>
      <c r="AU135" s="217" t="s">
        <v>80</v>
      </c>
      <c r="AY135" s="19" t="s">
        <v>116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78</v>
      </c>
      <c r="BK135" s="218">
        <f>ROUND(I135*H135,2)</f>
        <v>0</v>
      </c>
      <c r="BL135" s="19" t="s">
        <v>123</v>
      </c>
      <c r="BM135" s="217" t="s">
        <v>442</v>
      </c>
    </row>
    <row r="136" s="2" customFormat="1">
      <c r="A136" s="40"/>
      <c r="B136" s="41"/>
      <c r="C136" s="42"/>
      <c r="D136" s="219" t="s">
        <v>125</v>
      </c>
      <c r="E136" s="42"/>
      <c r="F136" s="220" t="s">
        <v>202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125</v>
      </c>
      <c r="AU136" s="19" t="s">
        <v>80</v>
      </c>
    </row>
    <row r="137" s="2" customFormat="1">
      <c r="A137" s="40"/>
      <c r="B137" s="41"/>
      <c r="C137" s="42"/>
      <c r="D137" s="226" t="s">
        <v>170</v>
      </c>
      <c r="E137" s="42"/>
      <c r="F137" s="247" t="s">
        <v>432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170</v>
      </c>
      <c r="AU137" s="19" t="s">
        <v>80</v>
      </c>
    </row>
    <row r="138" s="2" customFormat="1" ht="24.15" customHeight="1">
      <c r="A138" s="40"/>
      <c r="B138" s="41"/>
      <c r="C138" s="206" t="s">
        <v>192</v>
      </c>
      <c r="D138" s="206" t="s">
        <v>118</v>
      </c>
      <c r="E138" s="207" t="s">
        <v>204</v>
      </c>
      <c r="F138" s="208" t="s">
        <v>205</v>
      </c>
      <c r="G138" s="209" t="s">
        <v>160</v>
      </c>
      <c r="H138" s="210">
        <v>16</v>
      </c>
      <c r="I138" s="211"/>
      <c r="J138" s="212">
        <f>ROUND(I138*H138,2)</f>
        <v>0</v>
      </c>
      <c r="K138" s="208" t="s">
        <v>122</v>
      </c>
      <c r="L138" s="46"/>
      <c r="M138" s="213" t="s">
        <v>19</v>
      </c>
      <c r="N138" s="214" t="s">
        <v>41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123</v>
      </c>
      <c r="AT138" s="217" t="s">
        <v>118</v>
      </c>
      <c r="AU138" s="217" t="s">
        <v>80</v>
      </c>
      <c r="AY138" s="19" t="s">
        <v>116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78</v>
      </c>
      <c r="BK138" s="218">
        <f>ROUND(I138*H138,2)</f>
        <v>0</v>
      </c>
      <c r="BL138" s="19" t="s">
        <v>123</v>
      </c>
      <c r="BM138" s="217" t="s">
        <v>443</v>
      </c>
    </row>
    <row r="139" s="2" customFormat="1">
      <c r="A139" s="40"/>
      <c r="B139" s="41"/>
      <c r="C139" s="42"/>
      <c r="D139" s="219" t="s">
        <v>125</v>
      </c>
      <c r="E139" s="42"/>
      <c r="F139" s="220" t="s">
        <v>207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125</v>
      </c>
      <c r="AU139" s="19" t="s">
        <v>80</v>
      </c>
    </row>
    <row r="140" s="2" customFormat="1">
      <c r="A140" s="40"/>
      <c r="B140" s="41"/>
      <c r="C140" s="42"/>
      <c r="D140" s="226" t="s">
        <v>170</v>
      </c>
      <c r="E140" s="42"/>
      <c r="F140" s="247" t="s">
        <v>432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170</v>
      </c>
      <c r="AU140" s="19" t="s">
        <v>80</v>
      </c>
    </row>
    <row r="141" s="13" customFormat="1">
      <c r="A141" s="13"/>
      <c r="B141" s="224"/>
      <c r="C141" s="225"/>
      <c r="D141" s="226" t="s">
        <v>127</v>
      </c>
      <c r="E141" s="227" t="s">
        <v>19</v>
      </c>
      <c r="F141" s="228" t="s">
        <v>444</v>
      </c>
      <c r="G141" s="225"/>
      <c r="H141" s="229">
        <v>16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127</v>
      </c>
      <c r="AU141" s="235" t="s">
        <v>80</v>
      </c>
      <c r="AV141" s="13" t="s">
        <v>80</v>
      </c>
      <c r="AW141" s="13" t="s">
        <v>32</v>
      </c>
      <c r="AX141" s="13" t="s">
        <v>70</v>
      </c>
      <c r="AY141" s="235" t="s">
        <v>116</v>
      </c>
    </row>
    <row r="142" s="14" customFormat="1">
      <c r="A142" s="14"/>
      <c r="B142" s="236"/>
      <c r="C142" s="237"/>
      <c r="D142" s="226" t="s">
        <v>127</v>
      </c>
      <c r="E142" s="238" t="s">
        <v>19</v>
      </c>
      <c r="F142" s="239" t="s">
        <v>129</v>
      </c>
      <c r="G142" s="237"/>
      <c r="H142" s="240">
        <v>16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127</v>
      </c>
      <c r="AU142" s="246" t="s">
        <v>80</v>
      </c>
      <c r="AV142" s="14" t="s">
        <v>123</v>
      </c>
      <c r="AW142" s="14" t="s">
        <v>32</v>
      </c>
      <c r="AX142" s="14" t="s">
        <v>78</v>
      </c>
      <c r="AY142" s="246" t="s">
        <v>116</v>
      </c>
    </row>
    <row r="143" s="2" customFormat="1" ht="16.5" customHeight="1">
      <c r="A143" s="40"/>
      <c r="B143" s="41"/>
      <c r="C143" s="206" t="s">
        <v>8</v>
      </c>
      <c r="D143" s="206" t="s">
        <v>118</v>
      </c>
      <c r="E143" s="207" t="s">
        <v>223</v>
      </c>
      <c r="F143" s="208" t="s">
        <v>224</v>
      </c>
      <c r="G143" s="209" t="s">
        <v>121</v>
      </c>
      <c r="H143" s="210">
        <v>51</v>
      </c>
      <c r="I143" s="211"/>
      <c r="J143" s="212">
        <f>ROUND(I143*H143,2)</f>
        <v>0</v>
      </c>
      <c r="K143" s="208" t="s">
        <v>122</v>
      </c>
      <c r="L143" s="46"/>
      <c r="M143" s="213" t="s">
        <v>19</v>
      </c>
      <c r="N143" s="214" t="s">
        <v>41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123</v>
      </c>
      <c r="AT143" s="217" t="s">
        <v>118</v>
      </c>
      <c r="AU143" s="217" t="s">
        <v>80</v>
      </c>
      <c r="AY143" s="19" t="s">
        <v>116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78</v>
      </c>
      <c r="BK143" s="218">
        <f>ROUND(I143*H143,2)</f>
        <v>0</v>
      </c>
      <c r="BL143" s="19" t="s">
        <v>123</v>
      </c>
      <c r="BM143" s="217" t="s">
        <v>445</v>
      </c>
    </row>
    <row r="144" s="2" customFormat="1">
      <c r="A144" s="40"/>
      <c r="B144" s="41"/>
      <c r="C144" s="42"/>
      <c r="D144" s="219" t="s">
        <v>125</v>
      </c>
      <c r="E144" s="42"/>
      <c r="F144" s="220" t="s">
        <v>226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125</v>
      </c>
      <c r="AU144" s="19" t="s">
        <v>80</v>
      </c>
    </row>
    <row r="145" s="13" customFormat="1">
      <c r="A145" s="13"/>
      <c r="B145" s="224"/>
      <c r="C145" s="225"/>
      <c r="D145" s="226" t="s">
        <v>127</v>
      </c>
      <c r="E145" s="227" t="s">
        <v>19</v>
      </c>
      <c r="F145" s="228" t="s">
        <v>446</v>
      </c>
      <c r="G145" s="225"/>
      <c r="H145" s="229">
        <v>51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127</v>
      </c>
      <c r="AU145" s="235" t="s">
        <v>80</v>
      </c>
      <c r="AV145" s="13" t="s">
        <v>80</v>
      </c>
      <c r="AW145" s="13" t="s">
        <v>32</v>
      </c>
      <c r="AX145" s="13" t="s">
        <v>70</v>
      </c>
      <c r="AY145" s="235" t="s">
        <v>116</v>
      </c>
    </row>
    <row r="146" s="14" customFormat="1">
      <c r="A146" s="14"/>
      <c r="B146" s="236"/>
      <c r="C146" s="237"/>
      <c r="D146" s="226" t="s">
        <v>127</v>
      </c>
      <c r="E146" s="238" t="s">
        <v>19</v>
      </c>
      <c r="F146" s="239" t="s">
        <v>129</v>
      </c>
      <c r="G146" s="237"/>
      <c r="H146" s="240">
        <v>51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127</v>
      </c>
      <c r="AU146" s="246" t="s">
        <v>80</v>
      </c>
      <c r="AV146" s="14" t="s">
        <v>123</v>
      </c>
      <c r="AW146" s="14" t="s">
        <v>32</v>
      </c>
      <c r="AX146" s="14" t="s">
        <v>78</v>
      </c>
      <c r="AY146" s="246" t="s">
        <v>116</v>
      </c>
    </row>
    <row r="147" s="12" customFormat="1" ht="22.8" customHeight="1">
      <c r="A147" s="12"/>
      <c r="B147" s="190"/>
      <c r="C147" s="191"/>
      <c r="D147" s="192" t="s">
        <v>69</v>
      </c>
      <c r="E147" s="204" t="s">
        <v>149</v>
      </c>
      <c r="F147" s="204" t="s">
        <v>245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SUM(P148:P171)</f>
        <v>0</v>
      </c>
      <c r="Q147" s="198"/>
      <c r="R147" s="199">
        <f>SUM(R148:R171)</f>
        <v>0</v>
      </c>
      <c r="S147" s="198"/>
      <c r="T147" s="200">
        <f>SUM(T148:T171)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78</v>
      </c>
      <c r="AT147" s="202" t="s">
        <v>69</v>
      </c>
      <c r="AU147" s="202" t="s">
        <v>78</v>
      </c>
      <c r="AY147" s="201" t="s">
        <v>116</v>
      </c>
      <c r="BK147" s="203">
        <f>SUM(BK148:BK171)</f>
        <v>0</v>
      </c>
    </row>
    <row r="148" s="2" customFormat="1" ht="21.75" customHeight="1">
      <c r="A148" s="40"/>
      <c r="B148" s="41"/>
      <c r="C148" s="206" t="s">
        <v>203</v>
      </c>
      <c r="D148" s="206" t="s">
        <v>118</v>
      </c>
      <c r="E148" s="207" t="s">
        <v>447</v>
      </c>
      <c r="F148" s="208" t="s">
        <v>448</v>
      </c>
      <c r="G148" s="209" t="s">
        <v>121</v>
      </c>
      <c r="H148" s="210">
        <v>90</v>
      </c>
      <c r="I148" s="211"/>
      <c r="J148" s="212">
        <f>ROUND(I148*H148,2)</f>
        <v>0</v>
      </c>
      <c r="K148" s="208" t="s">
        <v>122</v>
      </c>
      <c r="L148" s="46"/>
      <c r="M148" s="213" t="s">
        <v>19</v>
      </c>
      <c r="N148" s="214" t="s">
        <v>41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123</v>
      </c>
      <c r="AT148" s="217" t="s">
        <v>118</v>
      </c>
      <c r="AU148" s="217" t="s">
        <v>80</v>
      </c>
      <c r="AY148" s="19" t="s">
        <v>116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78</v>
      </c>
      <c r="BK148" s="218">
        <f>ROUND(I148*H148,2)</f>
        <v>0</v>
      </c>
      <c r="BL148" s="19" t="s">
        <v>123</v>
      </c>
      <c r="BM148" s="217" t="s">
        <v>449</v>
      </c>
    </row>
    <row r="149" s="2" customFormat="1">
      <c r="A149" s="40"/>
      <c r="B149" s="41"/>
      <c r="C149" s="42"/>
      <c r="D149" s="219" t="s">
        <v>125</v>
      </c>
      <c r="E149" s="42"/>
      <c r="F149" s="220" t="s">
        <v>450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125</v>
      </c>
      <c r="AU149" s="19" t="s">
        <v>80</v>
      </c>
    </row>
    <row r="150" s="13" customFormat="1">
      <c r="A150" s="13"/>
      <c r="B150" s="224"/>
      <c r="C150" s="225"/>
      <c r="D150" s="226" t="s">
        <v>127</v>
      </c>
      <c r="E150" s="227" t="s">
        <v>19</v>
      </c>
      <c r="F150" s="228" t="s">
        <v>451</v>
      </c>
      <c r="G150" s="225"/>
      <c r="H150" s="229">
        <v>90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127</v>
      </c>
      <c r="AU150" s="235" t="s">
        <v>80</v>
      </c>
      <c r="AV150" s="13" t="s">
        <v>80</v>
      </c>
      <c r="AW150" s="13" t="s">
        <v>32</v>
      </c>
      <c r="AX150" s="13" t="s">
        <v>70</v>
      </c>
      <c r="AY150" s="235" t="s">
        <v>116</v>
      </c>
    </row>
    <row r="151" s="14" customFormat="1">
      <c r="A151" s="14"/>
      <c r="B151" s="236"/>
      <c r="C151" s="237"/>
      <c r="D151" s="226" t="s">
        <v>127</v>
      </c>
      <c r="E151" s="238" t="s">
        <v>19</v>
      </c>
      <c r="F151" s="239" t="s">
        <v>129</v>
      </c>
      <c r="G151" s="237"/>
      <c r="H151" s="240">
        <v>90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127</v>
      </c>
      <c r="AU151" s="246" t="s">
        <v>80</v>
      </c>
      <c r="AV151" s="14" t="s">
        <v>123</v>
      </c>
      <c r="AW151" s="14" t="s">
        <v>32</v>
      </c>
      <c r="AX151" s="14" t="s">
        <v>78</v>
      </c>
      <c r="AY151" s="246" t="s">
        <v>116</v>
      </c>
    </row>
    <row r="152" s="2" customFormat="1" ht="24.15" customHeight="1">
      <c r="A152" s="40"/>
      <c r="B152" s="41"/>
      <c r="C152" s="206" t="s">
        <v>209</v>
      </c>
      <c r="D152" s="206" t="s">
        <v>118</v>
      </c>
      <c r="E152" s="207" t="s">
        <v>452</v>
      </c>
      <c r="F152" s="208" t="s">
        <v>453</v>
      </c>
      <c r="G152" s="209" t="s">
        <v>121</v>
      </c>
      <c r="H152" s="210">
        <v>40</v>
      </c>
      <c r="I152" s="211"/>
      <c r="J152" s="212">
        <f>ROUND(I152*H152,2)</f>
        <v>0</v>
      </c>
      <c r="K152" s="208" t="s">
        <v>122</v>
      </c>
      <c r="L152" s="46"/>
      <c r="M152" s="213" t="s">
        <v>19</v>
      </c>
      <c r="N152" s="214" t="s">
        <v>41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123</v>
      </c>
      <c r="AT152" s="217" t="s">
        <v>118</v>
      </c>
      <c r="AU152" s="217" t="s">
        <v>80</v>
      </c>
      <c r="AY152" s="19" t="s">
        <v>116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78</v>
      </c>
      <c r="BK152" s="218">
        <f>ROUND(I152*H152,2)</f>
        <v>0</v>
      </c>
      <c r="BL152" s="19" t="s">
        <v>123</v>
      </c>
      <c r="BM152" s="217" t="s">
        <v>454</v>
      </c>
    </row>
    <row r="153" s="2" customFormat="1">
      <c r="A153" s="40"/>
      <c r="B153" s="41"/>
      <c r="C153" s="42"/>
      <c r="D153" s="219" t="s">
        <v>125</v>
      </c>
      <c r="E153" s="42"/>
      <c r="F153" s="220" t="s">
        <v>455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125</v>
      </c>
      <c r="AU153" s="19" t="s">
        <v>80</v>
      </c>
    </row>
    <row r="154" s="13" customFormat="1">
      <c r="A154" s="13"/>
      <c r="B154" s="224"/>
      <c r="C154" s="225"/>
      <c r="D154" s="226" t="s">
        <v>127</v>
      </c>
      <c r="E154" s="227" t="s">
        <v>19</v>
      </c>
      <c r="F154" s="228" t="s">
        <v>456</v>
      </c>
      <c r="G154" s="225"/>
      <c r="H154" s="229">
        <v>40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127</v>
      </c>
      <c r="AU154" s="235" t="s">
        <v>80</v>
      </c>
      <c r="AV154" s="13" t="s">
        <v>80</v>
      </c>
      <c r="AW154" s="13" t="s">
        <v>32</v>
      </c>
      <c r="AX154" s="13" t="s">
        <v>70</v>
      </c>
      <c r="AY154" s="235" t="s">
        <v>116</v>
      </c>
    </row>
    <row r="155" s="14" customFormat="1">
      <c r="A155" s="14"/>
      <c r="B155" s="236"/>
      <c r="C155" s="237"/>
      <c r="D155" s="226" t="s">
        <v>127</v>
      </c>
      <c r="E155" s="238" t="s">
        <v>19</v>
      </c>
      <c r="F155" s="239" t="s">
        <v>129</v>
      </c>
      <c r="G155" s="237"/>
      <c r="H155" s="240">
        <v>40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127</v>
      </c>
      <c r="AU155" s="246" t="s">
        <v>80</v>
      </c>
      <c r="AV155" s="14" t="s">
        <v>123</v>
      </c>
      <c r="AW155" s="14" t="s">
        <v>32</v>
      </c>
      <c r="AX155" s="14" t="s">
        <v>78</v>
      </c>
      <c r="AY155" s="246" t="s">
        <v>116</v>
      </c>
    </row>
    <row r="156" s="2" customFormat="1" ht="16.5" customHeight="1">
      <c r="A156" s="40"/>
      <c r="B156" s="41"/>
      <c r="C156" s="206" t="s">
        <v>216</v>
      </c>
      <c r="D156" s="206" t="s">
        <v>118</v>
      </c>
      <c r="E156" s="207" t="s">
        <v>457</v>
      </c>
      <c r="F156" s="208" t="s">
        <v>458</v>
      </c>
      <c r="G156" s="209" t="s">
        <v>121</v>
      </c>
      <c r="H156" s="210">
        <v>40</v>
      </c>
      <c r="I156" s="211"/>
      <c r="J156" s="212">
        <f>ROUND(I156*H156,2)</f>
        <v>0</v>
      </c>
      <c r="K156" s="208" t="s">
        <v>122</v>
      </c>
      <c r="L156" s="46"/>
      <c r="M156" s="213" t="s">
        <v>19</v>
      </c>
      <c r="N156" s="214" t="s">
        <v>41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123</v>
      </c>
      <c r="AT156" s="217" t="s">
        <v>118</v>
      </c>
      <c r="AU156" s="217" t="s">
        <v>80</v>
      </c>
      <c r="AY156" s="19" t="s">
        <v>116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78</v>
      </c>
      <c r="BK156" s="218">
        <f>ROUND(I156*H156,2)</f>
        <v>0</v>
      </c>
      <c r="BL156" s="19" t="s">
        <v>123</v>
      </c>
      <c r="BM156" s="217" t="s">
        <v>459</v>
      </c>
    </row>
    <row r="157" s="2" customFormat="1">
      <c r="A157" s="40"/>
      <c r="B157" s="41"/>
      <c r="C157" s="42"/>
      <c r="D157" s="219" t="s">
        <v>125</v>
      </c>
      <c r="E157" s="42"/>
      <c r="F157" s="220" t="s">
        <v>460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125</v>
      </c>
      <c r="AU157" s="19" t="s">
        <v>80</v>
      </c>
    </row>
    <row r="158" s="13" customFormat="1">
      <c r="A158" s="13"/>
      <c r="B158" s="224"/>
      <c r="C158" s="225"/>
      <c r="D158" s="226" t="s">
        <v>127</v>
      </c>
      <c r="E158" s="227" t="s">
        <v>19</v>
      </c>
      <c r="F158" s="228" t="s">
        <v>456</v>
      </c>
      <c r="G158" s="225"/>
      <c r="H158" s="229">
        <v>40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127</v>
      </c>
      <c r="AU158" s="235" t="s">
        <v>80</v>
      </c>
      <c r="AV158" s="13" t="s">
        <v>80</v>
      </c>
      <c r="AW158" s="13" t="s">
        <v>32</v>
      </c>
      <c r="AX158" s="13" t="s">
        <v>70</v>
      </c>
      <c r="AY158" s="235" t="s">
        <v>116</v>
      </c>
    </row>
    <row r="159" s="14" customFormat="1">
      <c r="A159" s="14"/>
      <c r="B159" s="236"/>
      <c r="C159" s="237"/>
      <c r="D159" s="226" t="s">
        <v>127</v>
      </c>
      <c r="E159" s="238" t="s">
        <v>19</v>
      </c>
      <c r="F159" s="239" t="s">
        <v>129</v>
      </c>
      <c r="G159" s="237"/>
      <c r="H159" s="240">
        <v>40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127</v>
      </c>
      <c r="AU159" s="246" t="s">
        <v>80</v>
      </c>
      <c r="AV159" s="14" t="s">
        <v>123</v>
      </c>
      <c r="AW159" s="14" t="s">
        <v>32</v>
      </c>
      <c r="AX159" s="14" t="s">
        <v>78</v>
      </c>
      <c r="AY159" s="246" t="s">
        <v>116</v>
      </c>
    </row>
    <row r="160" s="2" customFormat="1" ht="16.5" customHeight="1">
      <c r="A160" s="40"/>
      <c r="B160" s="41"/>
      <c r="C160" s="206" t="s">
        <v>222</v>
      </c>
      <c r="D160" s="206" t="s">
        <v>118</v>
      </c>
      <c r="E160" s="207" t="s">
        <v>259</v>
      </c>
      <c r="F160" s="208" t="s">
        <v>260</v>
      </c>
      <c r="G160" s="209" t="s">
        <v>121</v>
      </c>
      <c r="H160" s="210">
        <v>124</v>
      </c>
      <c r="I160" s="211"/>
      <c r="J160" s="212">
        <f>ROUND(I160*H160,2)</f>
        <v>0</v>
      </c>
      <c r="K160" s="208" t="s">
        <v>122</v>
      </c>
      <c r="L160" s="46"/>
      <c r="M160" s="213" t="s">
        <v>19</v>
      </c>
      <c r="N160" s="214" t="s">
        <v>41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123</v>
      </c>
      <c r="AT160" s="217" t="s">
        <v>118</v>
      </c>
      <c r="AU160" s="217" t="s">
        <v>80</v>
      </c>
      <c r="AY160" s="19" t="s">
        <v>116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78</v>
      </c>
      <c r="BK160" s="218">
        <f>ROUND(I160*H160,2)</f>
        <v>0</v>
      </c>
      <c r="BL160" s="19" t="s">
        <v>123</v>
      </c>
      <c r="BM160" s="217" t="s">
        <v>461</v>
      </c>
    </row>
    <row r="161" s="2" customFormat="1">
      <c r="A161" s="40"/>
      <c r="B161" s="41"/>
      <c r="C161" s="42"/>
      <c r="D161" s="219" t="s">
        <v>125</v>
      </c>
      <c r="E161" s="42"/>
      <c r="F161" s="220" t="s">
        <v>262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125</v>
      </c>
      <c r="AU161" s="19" t="s">
        <v>80</v>
      </c>
    </row>
    <row r="162" s="13" customFormat="1">
      <c r="A162" s="13"/>
      <c r="B162" s="224"/>
      <c r="C162" s="225"/>
      <c r="D162" s="226" t="s">
        <v>127</v>
      </c>
      <c r="E162" s="227" t="s">
        <v>19</v>
      </c>
      <c r="F162" s="228" t="s">
        <v>462</v>
      </c>
      <c r="G162" s="225"/>
      <c r="H162" s="229">
        <v>124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127</v>
      </c>
      <c r="AU162" s="235" t="s">
        <v>80</v>
      </c>
      <c r="AV162" s="13" t="s">
        <v>80</v>
      </c>
      <c r="AW162" s="13" t="s">
        <v>32</v>
      </c>
      <c r="AX162" s="13" t="s">
        <v>70</v>
      </c>
      <c r="AY162" s="235" t="s">
        <v>116</v>
      </c>
    </row>
    <row r="163" s="14" customFormat="1">
      <c r="A163" s="14"/>
      <c r="B163" s="236"/>
      <c r="C163" s="237"/>
      <c r="D163" s="226" t="s">
        <v>127</v>
      </c>
      <c r="E163" s="238" t="s">
        <v>19</v>
      </c>
      <c r="F163" s="239" t="s">
        <v>129</v>
      </c>
      <c r="G163" s="237"/>
      <c r="H163" s="240">
        <v>124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127</v>
      </c>
      <c r="AU163" s="246" t="s">
        <v>80</v>
      </c>
      <c r="AV163" s="14" t="s">
        <v>123</v>
      </c>
      <c r="AW163" s="14" t="s">
        <v>32</v>
      </c>
      <c r="AX163" s="14" t="s">
        <v>78</v>
      </c>
      <c r="AY163" s="246" t="s">
        <v>116</v>
      </c>
    </row>
    <row r="164" s="2" customFormat="1" ht="24.15" customHeight="1">
      <c r="A164" s="40"/>
      <c r="B164" s="41"/>
      <c r="C164" s="206" t="s">
        <v>228</v>
      </c>
      <c r="D164" s="206" t="s">
        <v>118</v>
      </c>
      <c r="E164" s="207" t="s">
        <v>264</v>
      </c>
      <c r="F164" s="208" t="s">
        <v>265</v>
      </c>
      <c r="G164" s="209" t="s">
        <v>121</v>
      </c>
      <c r="H164" s="210">
        <v>73</v>
      </c>
      <c r="I164" s="211"/>
      <c r="J164" s="212">
        <f>ROUND(I164*H164,2)</f>
        <v>0</v>
      </c>
      <c r="K164" s="208" t="s">
        <v>122</v>
      </c>
      <c r="L164" s="46"/>
      <c r="M164" s="213" t="s">
        <v>19</v>
      </c>
      <c r="N164" s="214" t="s">
        <v>41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123</v>
      </c>
      <c r="AT164" s="217" t="s">
        <v>118</v>
      </c>
      <c r="AU164" s="217" t="s">
        <v>80</v>
      </c>
      <c r="AY164" s="19" t="s">
        <v>116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78</v>
      </c>
      <c r="BK164" s="218">
        <f>ROUND(I164*H164,2)</f>
        <v>0</v>
      </c>
      <c r="BL164" s="19" t="s">
        <v>123</v>
      </c>
      <c r="BM164" s="217" t="s">
        <v>463</v>
      </c>
    </row>
    <row r="165" s="2" customFormat="1">
      <c r="A165" s="40"/>
      <c r="B165" s="41"/>
      <c r="C165" s="42"/>
      <c r="D165" s="219" t="s">
        <v>125</v>
      </c>
      <c r="E165" s="42"/>
      <c r="F165" s="220" t="s">
        <v>267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125</v>
      </c>
      <c r="AU165" s="19" t="s">
        <v>80</v>
      </c>
    </row>
    <row r="166" s="13" customFormat="1">
      <c r="A166" s="13"/>
      <c r="B166" s="224"/>
      <c r="C166" s="225"/>
      <c r="D166" s="226" t="s">
        <v>127</v>
      </c>
      <c r="E166" s="227" t="s">
        <v>19</v>
      </c>
      <c r="F166" s="228" t="s">
        <v>464</v>
      </c>
      <c r="G166" s="225"/>
      <c r="H166" s="229">
        <v>73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127</v>
      </c>
      <c r="AU166" s="235" t="s">
        <v>80</v>
      </c>
      <c r="AV166" s="13" t="s">
        <v>80</v>
      </c>
      <c r="AW166" s="13" t="s">
        <v>32</v>
      </c>
      <c r="AX166" s="13" t="s">
        <v>70</v>
      </c>
      <c r="AY166" s="235" t="s">
        <v>116</v>
      </c>
    </row>
    <row r="167" s="14" customFormat="1">
      <c r="A167" s="14"/>
      <c r="B167" s="236"/>
      <c r="C167" s="237"/>
      <c r="D167" s="226" t="s">
        <v>127</v>
      </c>
      <c r="E167" s="238" t="s">
        <v>19</v>
      </c>
      <c r="F167" s="239" t="s">
        <v>129</v>
      </c>
      <c r="G167" s="237"/>
      <c r="H167" s="240">
        <v>73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127</v>
      </c>
      <c r="AU167" s="246" t="s">
        <v>80</v>
      </c>
      <c r="AV167" s="14" t="s">
        <v>123</v>
      </c>
      <c r="AW167" s="14" t="s">
        <v>32</v>
      </c>
      <c r="AX167" s="14" t="s">
        <v>78</v>
      </c>
      <c r="AY167" s="246" t="s">
        <v>116</v>
      </c>
    </row>
    <row r="168" s="2" customFormat="1" ht="24.15" customHeight="1">
      <c r="A168" s="40"/>
      <c r="B168" s="41"/>
      <c r="C168" s="206" t="s">
        <v>233</v>
      </c>
      <c r="D168" s="206" t="s">
        <v>118</v>
      </c>
      <c r="E168" s="207" t="s">
        <v>465</v>
      </c>
      <c r="F168" s="208" t="s">
        <v>466</v>
      </c>
      <c r="G168" s="209" t="s">
        <v>121</v>
      </c>
      <c r="H168" s="210">
        <v>51</v>
      </c>
      <c r="I168" s="211"/>
      <c r="J168" s="212">
        <f>ROUND(I168*H168,2)</f>
        <v>0</v>
      </c>
      <c r="K168" s="208" t="s">
        <v>122</v>
      </c>
      <c r="L168" s="46"/>
      <c r="M168" s="213" t="s">
        <v>19</v>
      </c>
      <c r="N168" s="214" t="s">
        <v>41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123</v>
      </c>
      <c r="AT168" s="217" t="s">
        <v>118</v>
      </c>
      <c r="AU168" s="217" t="s">
        <v>80</v>
      </c>
      <c r="AY168" s="19" t="s">
        <v>116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78</v>
      </c>
      <c r="BK168" s="218">
        <f>ROUND(I168*H168,2)</f>
        <v>0</v>
      </c>
      <c r="BL168" s="19" t="s">
        <v>123</v>
      </c>
      <c r="BM168" s="217" t="s">
        <v>467</v>
      </c>
    </row>
    <row r="169" s="2" customFormat="1">
      <c r="A169" s="40"/>
      <c r="B169" s="41"/>
      <c r="C169" s="42"/>
      <c r="D169" s="219" t="s">
        <v>125</v>
      </c>
      <c r="E169" s="42"/>
      <c r="F169" s="220" t="s">
        <v>468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125</v>
      </c>
      <c r="AU169" s="19" t="s">
        <v>80</v>
      </c>
    </row>
    <row r="170" s="13" customFormat="1">
      <c r="A170" s="13"/>
      <c r="B170" s="224"/>
      <c r="C170" s="225"/>
      <c r="D170" s="226" t="s">
        <v>127</v>
      </c>
      <c r="E170" s="227" t="s">
        <v>19</v>
      </c>
      <c r="F170" s="228" t="s">
        <v>446</v>
      </c>
      <c r="G170" s="225"/>
      <c r="H170" s="229">
        <v>51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127</v>
      </c>
      <c r="AU170" s="235" t="s">
        <v>80</v>
      </c>
      <c r="AV170" s="13" t="s">
        <v>80</v>
      </c>
      <c r="AW170" s="13" t="s">
        <v>32</v>
      </c>
      <c r="AX170" s="13" t="s">
        <v>70</v>
      </c>
      <c r="AY170" s="235" t="s">
        <v>116</v>
      </c>
    </row>
    <row r="171" s="14" customFormat="1">
      <c r="A171" s="14"/>
      <c r="B171" s="236"/>
      <c r="C171" s="237"/>
      <c r="D171" s="226" t="s">
        <v>127</v>
      </c>
      <c r="E171" s="238" t="s">
        <v>19</v>
      </c>
      <c r="F171" s="239" t="s">
        <v>129</v>
      </c>
      <c r="G171" s="237"/>
      <c r="H171" s="240">
        <v>51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127</v>
      </c>
      <c r="AU171" s="246" t="s">
        <v>80</v>
      </c>
      <c r="AV171" s="14" t="s">
        <v>123</v>
      </c>
      <c r="AW171" s="14" t="s">
        <v>32</v>
      </c>
      <c r="AX171" s="14" t="s">
        <v>78</v>
      </c>
      <c r="AY171" s="246" t="s">
        <v>116</v>
      </c>
    </row>
    <row r="172" s="12" customFormat="1" ht="22.8" customHeight="1">
      <c r="A172" s="12"/>
      <c r="B172" s="190"/>
      <c r="C172" s="191"/>
      <c r="D172" s="192" t="s">
        <v>69</v>
      </c>
      <c r="E172" s="204" t="s">
        <v>174</v>
      </c>
      <c r="F172" s="204" t="s">
        <v>312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SUM(P173:P176)</f>
        <v>0</v>
      </c>
      <c r="Q172" s="198"/>
      <c r="R172" s="199">
        <f>SUM(R173:R176)</f>
        <v>0.20074</v>
      </c>
      <c r="S172" s="198"/>
      <c r="T172" s="200">
        <f>SUM(T173:T176)</f>
        <v>0.20000000000000001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78</v>
      </c>
      <c r="AT172" s="202" t="s">
        <v>69</v>
      </c>
      <c r="AU172" s="202" t="s">
        <v>78</v>
      </c>
      <c r="AY172" s="201" t="s">
        <v>116</v>
      </c>
      <c r="BK172" s="203">
        <f>SUM(BK173:BK176)</f>
        <v>0</v>
      </c>
    </row>
    <row r="173" s="2" customFormat="1" ht="16.5" customHeight="1">
      <c r="A173" s="40"/>
      <c r="B173" s="41"/>
      <c r="C173" s="206" t="s">
        <v>238</v>
      </c>
      <c r="D173" s="206" t="s">
        <v>118</v>
      </c>
      <c r="E173" s="207" t="s">
        <v>469</v>
      </c>
      <c r="F173" s="208" t="s">
        <v>470</v>
      </c>
      <c r="G173" s="209" t="s">
        <v>316</v>
      </c>
      <c r="H173" s="210">
        <v>2</v>
      </c>
      <c r="I173" s="211"/>
      <c r="J173" s="212">
        <f>ROUND(I173*H173,2)</f>
        <v>0</v>
      </c>
      <c r="K173" s="208" t="s">
        <v>122</v>
      </c>
      <c r="L173" s="46"/>
      <c r="M173" s="213" t="s">
        <v>19</v>
      </c>
      <c r="N173" s="214" t="s">
        <v>41</v>
      </c>
      <c r="O173" s="86"/>
      <c r="P173" s="215">
        <f>O173*H173</f>
        <v>0</v>
      </c>
      <c r="Q173" s="215">
        <v>0.10037</v>
      </c>
      <c r="R173" s="215">
        <f>Q173*H173</f>
        <v>0.20074</v>
      </c>
      <c r="S173" s="215">
        <v>0.10000000000000001</v>
      </c>
      <c r="T173" s="216">
        <f>S173*H173</f>
        <v>0.20000000000000001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123</v>
      </c>
      <c r="AT173" s="217" t="s">
        <v>118</v>
      </c>
      <c r="AU173" s="217" t="s">
        <v>80</v>
      </c>
      <c r="AY173" s="19" t="s">
        <v>116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78</v>
      </c>
      <c r="BK173" s="218">
        <f>ROUND(I173*H173,2)</f>
        <v>0</v>
      </c>
      <c r="BL173" s="19" t="s">
        <v>123</v>
      </c>
      <c r="BM173" s="217" t="s">
        <v>471</v>
      </c>
    </row>
    <row r="174" s="2" customFormat="1">
      <c r="A174" s="40"/>
      <c r="B174" s="41"/>
      <c r="C174" s="42"/>
      <c r="D174" s="219" t="s">
        <v>125</v>
      </c>
      <c r="E174" s="42"/>
      <c r="F174" s="220" t="s">
        <v>472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125</v>
      </c>
      <c r="AU174" s="19" t="s">
        <v>80</v>
      </c>
    </row>
    <row r="175" s="13" customFormat="1">
      <c r="A175" s="13"/>
      <c r="B175" s="224"/>
      <c r="C175" s="225"/>
      <c r="D175" s="226" t="s">
        <v>127</v>
      </c>
      <c r="E175" s="227" t="s">
        <v>19</v>
      </c>
      <c r="F175" s="228" t="s">
        <v>473</v>
      </c>
      <c r="G175" s="225"/>
      <c r="H175" s="229">
        <v>2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127</v>
      </c>
      <c r="AU175" s="235" t="s">
        <v>80</v>
      </c>
      <c r="AV175" s="13" t="s">
        <v>80</v>
      </c>
      <c r="AW175" s="13" t="s">
        <v>32</v>
      </c>
      <c r="AX175" s="13" t="s">
        <v>70</v>
      </c>
      <c r="AY175" s="235" t="s">
        <v>116</v>
      </c>
    </row>
    <row r="176" s="14" customFormat="1">
      <c r="A176" s="14"/>
      <c r="B176" s="236"/>
      <c r="C176" s="237"/>
      <c r="D176" s="226" t="s">
        <v>127</v>
      </c>
      <c r="E176" s="238" t="s">
        <v>19</v>
      </c>
      <c r="F176" s="239" t="s">
        <v>129</v>
      </c>
      <c r="G176" s="237"/>
      <c r="H176" s="240">
        <v>2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127</v>
      </c>
      <c r="AU176" s="246" t="s">
        <v>80</v>
      </c>
      <c r="AV176" s="14" t="s">
        <v>123</v>
      </c>
      <c r="AW176" s="14" t="s">
        <v>32</v>
      </c>
      <c r="AX176" s="14" t="s">
        <v>78</v>
      </c>
      <c r="AY176" s="246" t="s">
        <v>116</v>
      </c>
    </row>
    <row r="177" s="12" customFormat="1" ht="22.8" customHeight="1">
      <c r="A177" s="12"/>
      <c r="B177" s="190"/>
      <c r="C177" s="191"/>
      <c r="D177" s="192" t="s">
        <v>69</v>
      </c>
      <c r="E177" s="204" t="s">
        <v>180</v>
      </c>
      <c r="F177" s="204" t="s">
        <v>320</v>
      </c>
      <c r="G177" s="191"/>
      <c r="H177" s="191"/>
      <c r="I177" s="194"/>
      <c r="J177" s="205">
        <f>BK177</f>
        <v>0</v>
      </c>
      <c r="K177" s="191"/>
      <c r="L177" s="196"/>
      <c r="M177" s="197"/>
      <c r="N177" s="198"/>
      <c r="O177" s="198"/>
      <c r="P177" s="199">
        <f>SUM(P178:P199)</f>
        <v>0</v>
      </c>
      <c r="Q177" s="198"/>
      <c r="R177" s="199">
        <f>SUM(R178:R199)</f>
        <v>17.102296362499999</v>
      </c>
      <c r="S177" s="198"/>
      <c r="T177" s="200">
        <f>SUM(T178:T199)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1" t="s">
        <v>78</v>
      </c>
      <c r="AT177" s="202" t="s">
        <v>69</v>
      </c>
      <c r="AU177" s="202" t="s">
        <v>78</v>
      </c>
      <c r="AY177" s="201" t="s">
        <v>116</v>
      </c>
      <c r="BK177" s="203">
        <f>SUM(BK178:BK199)</f>
        <v>0</v>
      </c>
    </row>
    <row r="178" s="2" customFormat="1" ht="37.8" customHeight="1">
      <c r="A178" s="40"/>
      <c r="B178" s="41"/>
      <c r="C178" s="206" t="s">
        <v>246</v>
      </c>
      <c r="D178" s="206" t="s">
        <v>118</v>
      </c>
      <c r="E178" s="207" t="s">
        <v>474</v>
      </c>
      <c r="F178" s="208" t="s">
        <v>475</v>
      </c>
      <c r="G178" s="209" t="s">
        <v>152</v>
      </c>
      <c r="H178" s="210">
        <v>190</v>
      </c>
      <c r="I178" s="211"/>
      <c r="J178" s="212">
        <f>ROUND(I178*H178,2)</f>
        <v>0</v>
      </c>
      <c r="K178" s="208" t="s">
        <v>122</v>
      </c>
      <c r="L178" s="46"/>
      <c r="M178" s="213" t="s">
        <v>19</v>
      </c>
      <c r="N178" s="214" t="s">
        <v>41</v>
      </c>
      <c r="O178" s="86"/>
      <c r="P178" s="215">
        <f>O178*H178</f>
        <v>0</v>
      </c>
      <c r="Q178" s="215">
        <v>0.089779999999999999</v>
      </c>
      <c r="R178" s="215">
        <f>Q178*H178</f>
        <v>17.058199999999999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123</v>
      </c>
      <c r="AT178" s="217" t="s">
        <v>118</v>
      </c>
      <c r="AU178" s="217" t="s">
        <v>80</v>
      </c>
      <c r="AY178" s="19" t="s">
        <v>116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78</v>
      </c>
      <c r="BK178" s="218">
        <f>ROUND(I178*H178,2)</f>
        <v>0</v>
      </c>
      <c r="BL178" s="19" t="s">
        <v>123</v>
      </c>
      <c r="BM178" s="217" t="s">
        <v>476</v>
      </c>
    </row>
    <row r="179" s="2" customFormat="1">
      <c r="A179" s="40"/>
      <c r="B179" s="41"/>
      <c r="C179" s="42"/>
      <c r="D179" s="219" t="s">
        <v>125</v>
      </c>
      <c r="E179" s="42"/>
      <c r="F179" s="220" t="s">
        <v>477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125</v>
      </c>
      <c r="AU179" s="19" t="s">
        <v>80</v>
      </c>
    </row>
    <row r="180" s="13" customFormat="1">
      <c r="A180" s="13"/>
      <c r="B180" s="224"/>
      <c r="C180" s="225"/>
      <c r="D180" s="226" t="s">
        <v>127</v>
      </c>
      <c r="E180" s="227" t="s">
        <v>19</v>
      </c>
      <c r="F180" s="228" t="s">
        <v>478</v>
      </c>
      <c r="G180" s="225"/>
      <c r="H180" s="229">
        <v>190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127</v>
      </c>
      <c r="AU180" s="235" t="s">
        <v>80</v>
      </c>
      <c r="AV180" s="13" t="s">
        <v>80</v>
      </c>
      <c r="AW180" s="13" t="s">
        <v>32</v>
      </c>
      <c r="AX180" s="13" t="s">
        <v>70</v>
      </c>
      <c r="AY180" s="235" t="s">
        <v>116</v>
      </c>
    </row>
    <row r="181" s="14" customFormat="1">
      <c r="A181" s="14"/>
      <c r="B181" s="236"/>
      <c r="C181" s="237"/>
      <c r="D181" s="226" t="s">
        <v>127</v>
      </c>
      <c r="E181" s="238" t="s">
        <v>19</v>
      </c>
      <c r="F181" s="239" t="s">
        <v>129</v>
      </c>
      <c r="G181" s="237"/>
      <c r="H181" s="240">
        <v>190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127</v>
      </c>
      <c r="AU181" s="246" t="s">
        <v>80</v>
      </c>
      <c r="AV181" s="14" t="s">
        <v>123</v>
      </c>
      <c r="AW181" s="14" t="s">
        <v>32</v>
      </c>
      <c r="AX181" s="14" t="s">
        <v>78</v>
      </c>
      <c r="AY181" s="246" t="s">
        <v>116</v>
      </c>
    </row>
    <row r="182" s="2" customFormat="1" ht="21.75" customHeight="1">
      <c r="A182" s="40"/>
      <c r="B182" s="41"/>
      <c r="C182" s="206" t="s">
        <v>258</v>
      </c>
      <c r="D182" s="206" t="s">
        <v>118</v>
      </c>
      <c r="E182" s="207" t="s">
        <v>479</v>
      </c>
      <c r="F182" s="208" t="s">
        <v>480</v>
      </c>
      <c r="G182" s="209" t="s">
        <v>152</v>
      </c>
      <c r="H182" s="210">
        <v>98</v>
      </c>
      <c r="I182" s="211"/>
      <c r="J182" s="212">
        <f>ROUND(I182*H182,2)</f>
        <v>0</v>
      </c>
      <c r="K182" s="208" t="s">
        <v>122</v>
      </c>
      <c r="L182" s="46"/>
      <c r="M182" s="213" t="s">
        <v>19</v>
      </c>
      <c r="N182" s="214" t="s">
        <v>41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123</v>
      </c>
      <c r="AT182" s="217" t="s">
        <v>118</v>
      </c>
      <c r="AU182" s="217" t="s">
        <v>80</v>
      </c>
      <c r="AY182" s="19" t="s">
        <v>116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78</v>
      </c>
      <c r="BK182" s="218">
        <f>ROUND(I182*H182,2)</f>
        <v>0</v>
      </c>
      <c r="BL182" s="19" t="s">
        <v>123</v>
      </c>
      <c r="BM182" s="217" t="s">
        <v>481</v>
      </c>
    </row>
    <row r="183" s="2" customFormat="1">
      <c r="A183" s="40"/>
      <c r="B183" s="41"/>
      <c r="C183" s="42"/>
      <c r="D183" s="219" t="s">
        <v>125</v>
      </c>
      <c r="E183" s="42"/>
      <c r="F183" s="220" t="s">
        <v>482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125</v>
      </c>
      <c r="AU183" s="19" t="s">
        <v>80</v>
      </c>
    </row>
    <row r="184" s="13" customFormat="1">
      <c r="A184" s="13"/>
      <c r="B184" s="224"/>
      <c r="C184" s="225"/>
      <c r="D184" s="226" t="s">
        <v>127</v>
      </c>
      <c r="E184" s="227" t="s">
        <v>19</v>
      </c>
      <c r="F184" s="228" t="s">
        <v>483</v>
      </c>
      <c r="G184" s="225"/>
      <c r="H184" s="229">
        <v>98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127</v>
      </c>
      <c r="AU184" s="235" t="s">
        <v>80</v>
      </c>
      <c r="AV184" s="13" t="s">
        <v>80</v>
      </c>
      <c r="AW184" s="13" t="s">
        <v>32</v>
      </c>
      <c r="AX184" s="13" t="s">
        <v>70</v>
      </c>
      <c r="AY184" s="235" t="s">
        <v>116</v>
      </c>
    </row>
    <row r="185" s="14" customFormat="1">
      <c r="A185" s="14"/>
      <c r="B185" s="236"/>
      <c r="C185" s="237"/>
      <c r="D185" s="226" t="s">
        <v>127</v>
      </c>
      <c r="E185" s="238" t="s">
        <v>19</v>
      </c>
      <c r="F185" s="239" t="s">
        <v>129</v>
      </c>
      <c r="G185" s="237"/>
      <c r="H185" s="240">
        <v>98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127</v>
      </c>
      <c r="AU185" s="246" t="s">
        <v>80</v>
      </c>
      <c r="AV185" s="14" t="s">
        <v>123</v>
      </c>
      <c r="AW185" s="14" t="s">
        <v>32</v>
      </c>
      <c r="AX185" s="14" t="s">
        <v>78</v>
      </c>
      <c r="AY185" s="246" t="s">
        <v>116</v>
      </c>
    </row>
    <row r="186" s="2" customFormat="1" ht="24.15" customHeight="1">
      <c r="A186" s="40"/>
      <c r="B186" s="41"/>
      <c r="C186" s="206" t="s">
        <v>263</v>
      </c>
      <c r="D186" s="206" t="s">
        <v>118</v>
      </c>
      <c r="E186" s="207" t="s">
        <v>484</v>
      </c>
      <c r="F186" s="208" t="s">
        <v>485</v>
      </c>
      <c r="G186" s="209" t="s">
        <v>152</v>
      </c>
      <c r="H186" s="210">
        <v>98</v>
      </c>
      <c r="I186" s="211"/>
      <c r="J186" s="212">
        <f>ROUND(I186*H186,2)</f>
        <v>0</v>
      </c>
      <c r="K186" s="208" t="s">
        <v>122</v>
      </c>
      <c r="L186" s="46"/>
      <c r="M186" s="213" t="s">
        <v>19</v>
      </c>
      <c r="N186" s="214" t="s">
        <v>41</v>
      </c>
      <c r="O186" s="86"/>
      <c r="P186" s="215">
        <f>O186*H186</f>
        <v>0</v>
      </c>
      <c r="Q186" s="215">
        <v>9.0000000000000006E-05</v>
      </c>
      <c r="R186" s="215">
        <f>Q186*H186</f>
        <v>0.0088199999999999997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123</v>
      </c>
      <c r="AT186" s="217" t="s">
        <v>118</v>
      </c>
      <c r="AU186" s="217" t="s">
        <v>80</v>
      </c>
      <c r="AY186" s="19" t="s">
        <v>116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78</v>
      </c>
      <c r="BK186" s="218">
        <f>ROUND(I186*H186,2)</f>
        <v>0</v>
      </c>
      <c r="BL186" s="19" t="s">
        <v>123</v>
      </c>
      <c r="BM186" s="217" t="s">
        <v>486</v>
      </c>
    </row>
    <row r="187" s="2" customFormat="1">
      <c r="A187" s="40"/>
      <c r="B187" s="41"/>
      <c r="C187" s="42"/>
      <c r="D187" s="219" t="s">
        <v>125</v>
      </c>
      <c r="E187" s="42"/>
      <c r="F187" s="220" t="s">
        <v>487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125</v>
      </c>
      <c r="AU187" s="19" t="s">
        <v>80</v>
      </c>
    </row>
    <row r="188" s="2" customFormat="1" ht="16.5" customHeight="1">
      <c r="A188" s="40"/>
      <c r="B188" s="41"/>
      <c r="C188" s="206" t="s">
        <v>269</v>
      </c>
      <c r="D188" s="206" t="s">
        <v>118</v>
      </c>
      <c r="E188" s="207" t="s">
        <v>360</v>
      </c>
      <c r="F188" s="208" t="s">
        <v>361</v>
      </c>
      <c r="G188" s="209" t="s">
        <v>121</v>
      </c>
      <c r="H188" s="210">
        <v>51</v>
      </c>
      <c r="I188" s="211"/>
      <c r="J188" s="212">
        <f>ROUND(I188*H188,2)</f>
        <v>0</v>
      </c>
      <c r="K188" s="208" t="s">
        <v>122</v>
      </c>
      <c r="L188" s="46"/>
      <c r="M188" s="213" t="s">
        <v>19</v>
      </c>
      <c r="N188" s="214" t="s">
        <v>41</v>
      </c>
      <c r="O188" s="86"/>
      <c r="P188" s="215">
        <f>O188*H188</f>
        <v>0</v>
      </c>
      <c r="Q188" s="215">
        <v>0.00068999999999999997</v>
      </c>
      <c r="R188" s="215">
        <f>Q188*H188</f>
        <v>0.035189999999999999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123</v>
      </c>
      <c r="AT188" s="217" t="s">
        <v>118</v>
      </c>
      <c r="AU188" s="217" t="s">
        <v>80</v>
      </c>
      <c r="AY188" s="19" t="s">
        <v>116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78</v>
      </c>
      <c r="BK188" s="218">
        <f>ROUND(I188*H188,2)</f>
        <v>0</v>
      </c>
      <c r="BL188" s="19" t="s">
        <v>123</v>
      </c>
      <c r="BM188" s="217" t="s">
        <v>488</v>
      </c>
    </row>
    <row r="189" s="2" customFormat="1">
      <c r="A189" s="40"/>
      <c r="B189" s="41"/>
      <c r="C189" s="42"/>
      <c r="D189" s="219" t="s">
        <v>125</v>
      </c>
      <c r="E189" s="42"/>
      <c r="F189" s="220" t="s">
        <v>363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125</v>
      </c>
      <c r="AU189" s="19" t="s">
        <v>80</v>
      </c>
    </row>
    <row r="190" s="13" customFormat="1">
      <c r="A190" s="13"/>
      <c r="B190" s="224"/>
      <c r="C190" s="225"/>
      <c r="D190" s="226" t="s">
        <v>127</v>
      </c>
      <c r="E190" s="227" t="s">
        <v>19</v>
      </c>
      <c r="F190" s="228" t="s">
        <v>446</v>
      </c>
      <c r="G190" s="225"/>
      <c r="H190" s="229">
        <v>51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127</v>
      </c>
      <c r="AU190" s="235" t="s">
        <v>80</v>
      </c>
      <c r="AV190" s="13" t="s">
        <v>80</v>
      </c>
      <c r="AW190" s="13" t="s">
        <v>32</v>
      </c>
      <c r="AX190" s="13" t="s">
        <v>70</v>
      </c>
      <c r="AY190" s="235" t="s">
        <v>116</v>
      </c>
    </row>
    <row r="191" s="14" customFormat="1">
      <c r="A191" s="14"/>
      <c r="B191" s="236"/>
      <c r="C191" s="237"/>
      <c r="D191" s="226" t="s">
        <v>127</v>
      </c>
      <c r="E191" s="238" t="s">
        <v>19</v>
      </c>
      <c r="F191" s="239" t="s">
        <v>129</v>
      </c>
      <c r="G191" s="237"/>
      <c r="H191" s="240">
        <v>51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127</v>
      </c>
      <c r="AU191" s="246" t="s">
        <v>80</v>
      </c>
      <c r="AV191" s="14" t="s">
        <v>123</v>
      </c>
      <c r="AW191" s="14" t="s">
        <v>32</v>
      </c>
      <c r="AX191" s="14" t="s">
        <v>78</v>
      </c>
      <c r="AY191" s="246" t="s">
        <v>116</v>
      </c>
    </row>
    <row r="192" s="2" customFormat="1" ht="16.5" customHeight="1">
      <c r="A192" s="40"/>
      <c r="B192" s="41"/>
      <c r="C192" s="206" t="s">
        <v>278</v>
      </c>
      <c r="D192" s="206" t="s">
        <v>118</v>
      </c>
      <c r="E192" s="207" t="s">
        <v>489</v>
      </c>
      <c r="F192" s="208" t="s">
        <v>490</v>
      </c>
      <c r="G192" s="209" t="s">
        <v>152</v>
      </c>
      <c r="H192" s="210">
        <v>148.30000000000001</v>
      </c>
      <c r="I192" s="211"/>
      <c r="J192" s="212">
        <f>ROUND(I192*H192,2)</f>
        <v>0</v>
      </c>
      <c r="K192" s="208" t="s">
        <v>122</v>
      </c>
      <c r="L192" s="46"/>
      <c r="M192" s="213" t="s">
        <v>19</v>
      </c>
      <c r="N192" s="214" t="s">
        <v>41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123</v>
      </c>
      <c r="AT192" s="217" t="s">
        <v>118</v>
      </c>
      <c r="AU192" s="217" t="s">
        <v>80</v>
      </c>
      <c r="AY192" s="19" t="s">
        <v>116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78</v>
      </c>
      <c r="BK192" s="218">
        <f>ROUND(I192*H192,2)</f>
        <v>0</v>
      </c>
      <c r="BL192" s="19" t="s">
        <v>123</v>
      </c>
      <c r="BM192" s="217" t="s">
        <v>491</v>
      </c>
    </row>
    <row r="193" s="2" customFormat="1">
      <c r="A193" s="40"/>
      <c r="B193" s="41"/>
      <c r="C193" s="42"/>
      <c r="D193" s="219" t="s">
        <v>125</v>
      </c>
      <c r="E193" s="42"/>
      <c r="F193" s="220" t="s">
        <v>492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125</v>
      </c>
      <c r="AU193" s="19" t="s">
        <v>80</v>
      </c>
    </row>
    <row r="194" s="13" customFormat="1">
      <c r="A194" s="13"/>
      <c r="B194" s="224"/>
      <c r="C194" s="225"/>
      <c r="D194" s="226" t="s">
        <v>127</v>
      </c>
      <c r="E194" s="227" t="s">
        <v>19</v>
      </c>
      <c r="F194" s="228" t="s">
        <v>493</v>
      </c>
      <c r="G194" s="225"/>
      <c r="H194" s="229">
        <v>148.30000000000001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127</v>
      </c>
      <c r="AU194" s="235" t="s">
        <v>80</v>
      </c>
      <c r="AV194" s="13" t="s">
        <v>80</v>
      </c>
      <c r="AW194" s="13" t="s">
        <v>32</v>
      </c>
      <c r="AX194" s="13" t="s">
        <v>70</v>
      </c>
      <c r="AY194" s="235" t="s">
        <v>116</v>
      </c>
    </row>
    <row r="195" s="14" customFormat="1">
      <c r="A195" s="14"/>
      <c r="B195" s="236"/>
      <c r="C195" s="237"/>
      <c r="D195" s="226" t="s">
        <v>127</v>
      </c>
      <c r="E195" s="238" t="s">
        <v>19</v>
      </c>
      <c r="F195" s="239" t="s">
        <v>129</v>
      </c>
      <c r="G195" s="237"/>
      <c r="H195" s="240">
        <v>148.30000000000001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127</v>
      </c>
      <c r="AU195" s="246" t="s">
        <v>80</v>
      </c>
      <c r="AV195" s="14" t="s">
        <v>123</v>
      </c>
      <c r="AW195" s="14" t="s">
        <v>32</v>
      </c>
      <c r="AX195" s="14" t="s">
        <v>78</v>
      </c>
      <c r="AY195" s="246" t="s">
        <v>116</v>
      </c>
    </row>
    <row r="196" s="2" customFormat="1" ht="16.5" customHeight="1">
      <c r="A196" s="40"/>
      <c r="B196" s="41"/>
      <c r="C196" s="206" t="s">
        <v>283</v>
      </c>
      <c r="D196" s="206" t="s">
        <v>118</v>
      </c>
      <c r="E196" s="207" t="s">
        <v>494</v>
      </c>
      <c r="F196" s="208" t="s">
        <v>495</v>
      </c>
      <c r="G196" s="209" t="s">
        <v>152</v>
      </c>
      <c r="H196" s="210">
        <v>52.5</v>
      </c>
      <c r="I196" s="211"/>
      <c r="J196" s="212">
        <f>ROUND(I196*H196,2)</f>
        <v>0</v>
      </c>
      <c r="K196" s="208" t="s">
        <v>122</v>
      </c>
      <c r="L196" s="46"/>
      <c r="M196" s="213" t="s">
        <v>19</v>
      </c>
      <c r="N196" s="214" t="s">
        <v>41</v>
      </c>
      <c r="O196" s="86"/>
      <c r="P196" s="215">
        <f>O196*H196</f>
        <v>0</v>
      </c>
      <c r="Q196" s="215">
        <v>1.6449999999999999E-06</v>
      </c>
      <c r="R196" s="215">
        <f>Q196*H196</f>
        <v>8.6362499999999992E-05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123</v>
      </c>
      <c r="AT196" s="217" t="s">
        <v>118</v>
      </c>
      <c r="AU196" s="217" t="s">
        <v>80</v>
      </c>
      <c r="AY196" s="19" t="s">
        <v>116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78</v>
      </c>
      <c r="BK196" s="218">
        <f>ROUND(I196*H196,2)</f>
        <v>0</v>
      </c>
      <c r="BL196" s="19" t="s">
        <v>123</v>
      </c>
      <c r="BM196" s="217" t="s">
        <v>496</v>
      </c>
    </row>
    <row r="197" s="2" customFormat="1">
      <c r="A197" s="40"/>
      <c r="B197" s="41"/>
      <c r="C197" s="42"/>
      <c r="D197" s="219" t="s">
        <v>125</v>
      </c>
      <c r="E197" s="42"/>
      <c r="F197" s="220" t="s">
        <v>497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125</v>
      </c>
      <c r="AU197" s="19" t="s">
        <v>80</v>
      </c>
    </row>
    <row r="198" s="13" customFormat="1">
      <c r="A198" s="13"/>
      <c r="B198" s="224"/>
      <c r="C198" s="225"/>
      <c r="D198" s="226" t="s">
        <v>127</v>
      </c>
      <c r="E198" s="227" t="s">
        <v>19</v>
      </c>
      <c r="F198" s="228" t="s">
        <v>498</v>
      </c>
      <c r="G198" s="225"/>
      <c r="H198" s="229">
        <v>52.5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127</v>
      </c>
      <c r="AU198" s="235" t="s">
        <v>80</v>
      </c>
      <c r="AV198" s="13" t="s">
        <v>80</v>
      </c>
      <c r="AW198" s="13" t="s">
        <v>32</v>
      </c>
      <c r="AX198" s="13" t="s">
        <v>70</v>
      </c>
      <c r="AY198" s="235" t="s">
        <v>116</v>
      </c>
    </row>
    <row r="199" s="14" customFormat="1">
      <c r="A199" s="14"/>
      <c r="B199" s="236"/>
      <c r="C199" s="237"/>
      <c r="D199" s="226" t="s">
        <v>127</v>
      </c>
      <c r="E199" s="238" t="s">
        <v>19</v>
      </c>
      <c r="F199" s="239" t="s">
        <v>129</v>
      </c>
      <c r="G199" s="237"/>
      <c r="H199" s="240">
        <v>52.5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127</v>
      </c>
      <c r="AU199" s="246" t="s">
        <v>80</v>
      </c>
      <c r="AV199" s="14" t="s">
        <v>123</v>
      </c>
      <c r="AW199" s="14" t="s">
        <v>32</v>
      </c>
      <c r="AX199" s="14" t="s">
        <v>78</v>
      </c>
      <c r="AY199" s="246" t="s">
        <v>116</v>
      </c>
    </row>
    <row r="200" s="12" customFormat="1" ht="22.8" customHeight="1">
      <c r="A200" s="12"/>
      <c r="B200" s="190"/>
      <c r="C200" s="191"/>
      <c r="D200" s="192" t="s">
        <v>69</v>
      </c>
      <c r="E200" s="204" t="s">
        <v>364</v>
      </c>
      <c r="F200" s="204" t="s">
        <v>365</v>
      </c>
      <c r="G200" s="191"/>
      <c r="H200" s="191"/>
      <c r="I200" s="194"/>
      <c r="J200" s="205">
        <f>BK200</f>
        <v>0</v>
      </c>
      <c r="K200" s="191"/>
      <c r="L200" s="196"/>
      <c r="M200" s="197"/>
      <c r="N200" s="198"/>
      <c r="O200" s="198"/>
      <c r="P200" s="199">
        <f>SUM(P201:P221)</f>
        <v>0</v>
      </c>
      <c r="Q200" s="198"/>
      <c r="R200" s="199">
        <f>SUM(R201:R221)</f>
        <v>0</v>
      </c>
      <c r="S200" s="198"/>
      <c r="T200" s="200">
        <f>SUM(T201:T221)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1" t="s">
        <v>78</v>
      </c>
      <c r="AT200" s="202" t="s">
        <v>69</v>
      </c>
      <c r="AU200" s="202" t="s">
        <v>78</v>
      </c>
      <c r="AY200" s="201" t="s">
        <v>116</v>
      </c>
      <c r="BK200" s="203">
        <f>SUM(BK201:BK221)</f>
        <v>0</v>
      </c>
    </row>
    <row r="201" s="2" customFormat="1" ht="24.15" customHeight="1">
      <c r="A201" s="40"/>
      <c r="B201" s="41"/>
      <c r="C201" s="206" t="s">
        <v>288</v>
      </c>
      <c r="D201" s="206" t="s">
        <v>118</v>
      </c>
      <c r="E201" s="207" t="s">
        <v>367</v>
      </c>
      <c r="F201" s="208" t="s">
        <v>368</v>
      </c>
      <c r="G201" s="209" t="s">
        <v>195</v>
      </c>
      <c r="H201" s="210">
        <v>32</v>
      </c>
      <c r="I201" s="211"/>
      <c r="J201" s="212">
        <f>ROUND(I201*H201,2)</f>
        <v>0</v>
      </c>
      <c r="K201" s="208" t="s">
        <v>122</v>
      </c>
      <c r="L201" s="46"/>
      <c r="M201" s="213" t="s">
        <v>19</v>
      </c>
      <c r="N201" s="214" t="s">
        <v>41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123</v>
      </c>
      <c r="AT201" s="217" t="s">
        <v>118</v>
      </c>
      <c r="AU201" s="217" t="s">
        <v>80</v>
      </c>
      <c r="AY201" s="19" t="s">
        <v>116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78</v>
      </c>
      <c r="BK201" s="218">
        <f>ROUND(I201*H201,2)</f>
        <v>0</v>
      </c>
      <c r="BL201" s="19" t="s">
        <v>123</v>
      </c>
      <c r="BM201" s="217" t="s">
        <v>499</v>
      </c>
    </row>
    <row r="202" s="2" customFormat="1">
      <c r="A202" s="40"/>
      <c r="B202" s="41"/>
      <c r="C202" s="42"/>
      <c r="D202" s="219" t="s">
        <v>125</v>
      </c>
      <c r="E202" s="42"/>
      <c r="F202" s="220" t="s">
        <v>370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125</v>
      </c>
      <c r="AU202" s="19" t="s">
        <v>80</v>
      </c>
    </row>
    <row r="203" s="2" customFormat="1">
      <c r="A203" s="40"/>
      <c r="B203" s="41"/>
      <c r="C203" s="42"/>
      <c r="D203" s="226" t="s">
        <v>170</v>
      </c>
      <c r="E203" s="42"/>
      <c r="F203" s="247" t="s">
        <v>171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170</v>
      </c>
      <c r="AU203" s="19" t="s">
        <v>80</v>
      </c>
    </row>
    <row r="204" s="13" customFormat="1">
      <c r="A204" s="13"/>
      <c r="B204" s="224"/>
      <c r="C204" s="225"/>
      <c r="D204" s="226" t="s">
        <v>127</v>
      </c>
      <c r="E204" s="227" t="s">
        <v>19</v>
      </c>
      <c r="F204" s="228" t="s">
        <v>439</v>
      </c>
      <c r="G204" s="225"/>
      <c r="H204" s="229">
        <v>16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127</v>
      </c>
      <c r="AU204" s="235" t="s">
        <v>80</v>
      </c>
      <c r="AV204" s="13" t="s">
        <v>80</v>
      </c>
      <c r="AW204" s="13" t="s">
        <v>32</v>
      </c>
      <c r="AX204" s="13" t="s">
        <v>70</v>
      </c>
      <c r="AY204" s="235" t="s">
        <v>116</v>
      </c>
    </row>
    <row r="205" s="14" customFormat="1">
      <c r="A205" s="14"/>
      <c r="B205" s="236"/>
      <c r="C205" s="237"/>
      <c r="D205" s="226" t="s">
        <v>127</v>
      </c>
      <c r="E205" s="238" t="s">
        <v>19</v>
      </c>
      <c r="F205" s="239" t="s">
        <v>129</v>
      </c>
      <c r="G205" s="237"/>
      <c r="H205" s="240">
        <v>16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127</v>
      </c>
      <c r="AU205" s="246" t="s">
        <v>80</v>
      </c>
      <c r="AV205" s="14" t="s">
        <v>123</v>
      </c>
      <c r="AW205" s="14" t="s">
        <v>32</v>
      </c>
      <c r="AX205" s="14" t="s">
        <v>78</v>
      </c>
      <c r="AY205" s="246" t="s">
        <v>116</v>
      </c>
    </row>
    <row r="206" s="13" customFormat="1">
      <c r="A206" s="13"/>
      <c r="B206" s="224"/>
      <c r="C206" s="225"/>
      <c r="D206" s="226" t="s">
        <v>127</v>
      </c>
      <c r="E206" s="225"/>
      <c r="F206" s="228" t="s">
        <v>500</v>
      </c>
      <c r="G206" s="225"/>
      <c r="H206" s="229">
        <v>32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127</v>
      </c>
      <c r="AU206" s="235" t="s">
        <v>80</v>
      </c>
      <c r="AV206" s="13" t="s">
        <v>80</v>
      </c>
      <c r="AW206" s="13" t="s">
        <v>4</v>
      </c>
      <c r="AX206" s="13" t="s">
        <v>78</v>
      </c>
      <c r="AY206" s="235" t="s">
        <v>116</v>
      </c>
    </row>
    <row r="207" s="2" customFormat="1" ht="24.15" customHeight="1">
      <c r="A207" s="40"/>
      <c r="B207" s="41"/>
      <c r="C207" s="206" t="s">
        <v>297</v>
      </c>
      <c r="D207" s="206" t="s">
        <v>118</v>
      </c>
      <c r="E207" s="207" t="s">
        <v>373</v>
      </c>
      <c r="F207" s="208" t="s">
        <v>374</v>
      </c>
      <c r="G207" s="209" t="s">
        <v>195</v>
      </c>
      <c r="H207" s="210">
        <v>18.859999999999999</v>
      </c>
      <c r="I207" s="211"/>
      <c r="J207" s="212">
        <f>ROUND(I207*H207,2)</f>
        <v>0</v>
      </c>
      <c r="K207" s="208" t="s">
        <v>122</v>
      </c>
      <c r="L207" s="46"/>
      <c r="M207" s="213" t="s">
        <v>19</v>
      </c>
      <c r="N207" s="214" t="s">
        <v>41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123</v>
      </c>
      <c r="AT207" s="217" t="s">
        <v>118</v>
      </c>
      <c r="AU207" s="217" t="s">
        <v>80</v>
      </c>
      <c r="AY207" s="19" t="s">
        <v>116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78</v>
      </c>
      <c r="BK207" s="218">
        <f>ROUND(I207*H207,2)</f>
        <v>0</v>
      </c>
      <c r="BL207" s="19" t="s">
        <v>123</v>
      </c>
      <c r="BM207" s="217" t="s">
        <v>501</v>
      </c>
    </row>
    <row r="208" s="2" customFormat="1">
      <c r="A208" s="40"/>
      <c r="B208" s="41"/>
      <c r="C208" s="42"/>
      <c r="D208" s="219" t="s">
        <v>125</v>
      </c>
      <c r="E208" s="42"/>
      <c r="F208" s="220" t="s">
        <v>376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125</v>
      </c>
      <c r="AU208" s="19" t="s">
        <v>80</v>
      </c>
    </row>
    <row r="209" s="15" customFormat="1">
      <c r="A209" s="15"/>
      <c r="B209" s="248"/>
      <c r="C209" s="249"/>
      <c r="D209" s="226" t="s">
        <v>127</v>
      </c>
      <c r="E209" s="250" t="s">
        <v>19</v>
      </c>
      <c r="F209" s="251" t="s">
        <v>377</v>
      </c>
      <c r="G209" s="249"/>
      <c r="H209" s="250" t="s">
        <v>19</v>
      </c>
      <c r="I209" s="252"/>
      <c r="J209" s="249"/>
      <c r="K209" s="249"/>
      <c r="L209" s="253"/>
      <c r="M209" s="254"/>
      <c r="N209" s="255"/>
      <c r="O209" s="255"/>
      <c r="P209" s="255"/>
      <c r="Q209" s="255"/>
      <c r="R209" s="255"/>
      <c r="S209" s="255"/>
      <c r="T209" s="25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7" t="s">
        <v>127</v>
      </c>
      <c r="AU209" s="257" t="s">
        <v>80</v>
      </c>
      <c r="AV209" s="15" t="s">
        <v>78</v>
      </c>
      <c r="AW209" s="15" t="s">
        <v>32</v>
      </c>
      <c r="AX209" s="15" t="s">
        <v>70</v>
      </c>
      <c r="AY209" s="257" t="s">
        <v>116</v>
      </c>
    </row>
    <row r="210" s="13" customFormat="1">
      <c r="A210" s="13"/>
      <c r="B210" s="224"/>
      <c r="C210" s="225"/>
      <c r="D210" s="226" t="s">
        <v>127</v>
      </c>
      <c r="E210" s="227" t="s">
        <v>19</v>
      </c>
      <c r="F210" s="228" t="s">
        <v>502</v>
      </c>
      <c r="G210" s="225"/>
      <c r="H210" s="229">
        <v>18.859999999999999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127</v>
      </c>
      <c r="AU210" s="235" t="s">
        <v>80</v>
      </c>
      <c r="AV210" s="13" t="s">
        <v>80</v>
      </c>
      <c r="AW210" s="13" t="s">
        <v>32</v>
      </c>
      <c r="AX210" s="13" t="s">
        <v>70</v>
      </c>
      <c r="AY210" s="235" t="s">
        <v>116</v>
      </c>
    </row>
    <row r="211" s="14" customFormat="1">
      <c r="A211" s="14"/>
      <c r="B211" s="236"/>
      <c r="C211" s="237"/>
      <c r="D211" s="226" t="s">
        <v>127</v>
      </c>
      <c r="E211" s="238" t="s">
        <v>19</v>
      </c>
      <c r="F211" s="239" t="s">
        <v>129</v>
      </c>
      <c r="G211" s="237"/>
      <c r="H211" s="240">
        <v>18.859999999999999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127</v>
      </c>
      <c r="AU211" s="246" t="s">
        <v>80</v>
      </c>
      <c r="AV211" s="14" t="s">
        <v>123</v>
      </c>
      <c r="AW211" s="14" t="s">
        <v>32</v>
      </c>
      <c r="AX211" s="14" t="s">
        <v>78</v>
      </c>
      <c r="AY211" s="246" t="s">
        <v>116</v>
      </c>
    </row>
    <row r="212" s="2" customFormat="1" ht="24.15" customHeight="1">
      <c r="A212" s="40"/>
      <c r="B212" s="41"/>
      <c r="C212" s="206" t="s">
        <v>302</v>
      </c>
      <c r="D212" s="206" t="s">
        <v>118</v>
      </c>
      <c r="E212" s="207" t="s">
        <v>381</v>
      </c>
      <c r="F212" s="208" t="s">
        <v>382</v>
      </c>
      <c r="G212" s="209" t="s">
        <v>195</v>
      </c>
      <c r="H212" s="210">
        <v>75.439999999999998</v>
      </c>
      <c r="I212" s="211"/>
      <c r="J212" s="212">
        <f>ROUND(I212*H212,2)</f>
        <v>0</v>
      </c>
      <c r="K212" s="208" t="s">
        <v>122</v>
      </c>
      <c r="L212" s="46"/>
      <c r="M212" s="213" t="s">
        <v>19</v>
      </c>
      <c r="N212" s="214" t="s">
        <v>41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123</v>
      </c>
      <c r="AT212" s="217" t="s">
        <v>118</v>
      </c>
      <c r="AU212" s="217" t="s">
        <v>80</v>
      </c>
      <c r="AY212" s="19" t="s">
        <v>116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78</v>
      </c>
      <c r="BK212" s="218">
        <f>ROUND(I212*H212,2)</f>
        <v>0</v>
      </c>
      <c r="BL212" s="19" t="s">
        <v>123</v>
      </c>
      <c r="BM212" s="217" t="s">
        <v>503</v>
      </c>
    </row>
    <row r="213" s="2" customFormat="1">
      <c r="A213" s="40"/>
      <c r="B213" s="41"/>
      <c r="C213" s="42"/>
      <c r="D213" s="219" t="s">
        <v>125</v>
      </c>
      <c r="E213" s="42"/>
      <c r="F213" s="220" t="s">
        <v>384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125</v>
      </c>
      <c r="AU213" s="19" t="s">
        <v>80</v>
      </c>
    </row>
    <row r="214" s="15" customFormat="1">
      <c r="A214" s="15"/>
      <c r="B214" s="248"/>
      <c r="C214" s="249"/>
      <c r="D214" s="226" t="s">
        <v>127</v>
      </c>
      <c r="E214" s="250" t="s">
        <v>19</v>
      </c>
      <c r="F214" s="251" t="s">
        <v>377</v>
      </c>
      <c r="G214" s="249"/>
      <c r="H214" s="250" t="s">
        <v>19</v>
      </c>
      <c r="I214" s="252"/>
      <c r="J214" s="249"/>
      <c r="K214" s="249"/>
      <c r="L214" s="253"/>
      <c r="M214" s="254"/>
      <c r="N214" s="255"/>
      <c r="O214" s="255"/>
      <c r="P214" s="255"/>
      <c r="Q214" s="255"/>
      <c r="R214" s="255"/>
      <c r="S214" s="255"/>
      <c r="T214" s="25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7" t="s">
        <v>127</v>
      </c>
      <c r="AU214" s="257" t="s">
        <v>80</v>
      </c>
      <c r="AV214" s="15" t="s">
        <v>78</v>
      </c>
      <c r="AW214" s="15" t="s">
        <v>32</v>
      </c>
      <c r="AX214" s="15" t="s">
        <v>70</v>
      </c>
      <c r="AY214" s="257" t="s">
        <v>116</v>
      </c>
    </row>
    <row r="215" s="13" customFormat="1">
      <c r="A215" s="13"/>
      <c r="B215" s="224"/>
      <c r="C215" s="225"/>
      <c r="D215" s="226" t="s">
        <v>127</v>
      </c>
      <c r="E215" s="227" t="s">
        <v>19</v>
      </c>
      <c r="F215" s="228" t="s">
        <v>502</v>
      </c>
      <c r="G215" s="225"/>
      <c r="H215" s="229">
        <v>18.859999999999999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127</v>
      </c>
      <c r="AU215" s="235" t="s">
        <v>80</v>
      </c>
      <c r="AV215" s="13" t="s">
        <v>80</v>
      </c>
      <c r="AW215" s="13" t="s">
        <v>32</v>
      </c>
      <c r="AX215" s="13" t="s">
        <v>70</v>
      </c>
      <c r="AY215" s="235" t="s">
        <v>116</v>
      </c>
    </row>
    <row r="216" s="14" customFormat="1">
      <c r="A216" s="14"/>
      <c r="B216" s="236"/>
      <c r="C216" s="237"/>
      <c r="D216" s="226" t="s">
        <v>127</v>
      </c>
      <c r="E216" s="238" t="s">
        <v>19</v>
      </c>
      <c r="F216" s="239" t="s">
        <v>129</v>
      </c>
      <c r="G216" s="237"/>
      <c r="H216" s="240">
        <v>18.859999999999999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127</v>
      </c>
      <c r="AU216" s="246" t="s">
        <v>80</v>
      </c>
      <c r="AV216" s="14" t="s">
        <v>123</v>
      </c>
      <c r="AW216" s="14" t="s">
        <v>32</v>
      </c>
      <c r="AX216" s="14" t="s">
        <v>78</v>
      </c>
      <c r="AY216" s="246" t="s">
        <v>116</v>
      </c>
    </row>
    <row r="217" s="13" customFormat="1">
      <c r="A217" s="13"/>
      <c r="B217" s="224"/>
      <c r="C217" s="225"/>
      <c r="D217" s="226" t="s">
        <v>127</v>
      </c>
      <c r="E217" s="225"/>
      <c r="F217" s="228" t="s">
        <v>504</v>
      </c>
      <c r="G217" s="225"/>
      <c r="H217" s="229">
        <v>75.439999999999998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127</v>
      </c>
      <c r="AU217" s="235" t="s">
        <v>80</v>
      </c>
      <c r="AV217" s="13" t="s">
        <v>80</v>
      </c>
      <c r="AW217" s="13" t="s">
        <v>4</v>
      </c>
      <c r="AX217" s="13" t="s">
        <v>78</v>
      </c>
      <c r="AY217" s="235" t="s">
        <v>116</v>
      </c>
    </row>
    <row r="218" s="2" customFormat="1" ht="24.15" customHeight="1">
      <c r="A218" s="40"/>
      <c r="B218" s="41"/>
      <c r="C218" s="206" t="s">
        <v>307</v>
      </c>
      <c r="D218" s="206" t="s">
        <v>118</v>
      </c>
      <c r="E218" s="207" t="s">
        <v>407</v>
      </c>
      <c r="F218" s="208" t="s">
        <v>408</v>
      </c>
      <c r="G218" s="209" t="s">
        <v>195</v>
      </c>
      <c r="H218" s="210">
        <v>18.859999999999999</v>
      </c>
      <c r="I218" s="211"/>
      <c r="J218" s="212">
        <f>ROUND(I218*H218,2)</f>
        <v>0</v>
      </c>
      <c r="K218" s="208" t="s">
        <v>122</v>
      </c>
      <c r="L218" s="46"/>
      <c r="M218" s="213" t="s">
        <v>19</v>
      </c>
      <c r="N218" s="214" t="s">
        <v>41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123</v>
      </c>
      <c r="AT218" s="217" t="s">
        <v>118</v>
      </c>
      <c r="AU218" s="217" t="s">
        <v>80</v>
      </c>
      <c r="AY218" s="19" t="s">
        <v>116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78</v>
      </c>
      <c r="BK218" s="218">
        <f>ROUND(I218*H218,2)</f>
        <v>0</v>
      </c>
      <c r="BL218" s="19" t="s">
        <v>123</v>
      </c>
      <c r="BM218" s="217" t="s">
        <v>505</v>
      </c>
    </row>
    <row r="219" s="2" customFormat="1">
      <c r="A219" s="40"/>
      <c r="B219" s="41"/>
      <c r="C219" s="42"/>
      <c r="D219" s="219" t="s">
        <v>125</v>
      </c>
      <c r="E219" s="42"/>
      <c r="F219" s="220" t="s">
        <v>410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125</v>
      </c>
      <c r="AU219" s="19" t="s">
        <v>80</v>
      </c>
    </row>
    <row r="220" s="13" customFormat="1">
      <c r="A220" s="13"/>
      <c r="B220" s="224"/>
      <c r="C220" s="225"/>
      <c r="D220" s="226" t="s">
        <v>127</v>
      </c>
      <c r="E220" s="227" t="s">
        <v>19</v>
      </c>
      <c r="F220" s="228" t="s">
        <v>506</v>
      </c>
      <c r="G220" s="225"/>
      <c r="H220" s="229">
        <v>18.859999999999999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127</v>
      </c>
      <c r="AU220" s="235" t="s">
        <v>80</v>
      </c>
      <c r="AV220" s="13" t="s">
        <v>80</v>
      </c>
      <c r="AW220" s="13" t="s">
        <v>32</v>
      </c>
      <c r="AX220" s="13" t="s">
        <v>70</v>
      </c>
      <c r="AY220" s="235" t="s">
        <v>116</v>
      </c>
    </row>
    <row r="221" s="14" customFormat="1">
      <c r="A221" s="14"/>
      <c r="B221" s="236"/>
      <c r="C221" s="237"/>
      <c r="D221" s="226" t="s">
        <v>127</v>
      </c>
      <c r="E221" s="238" t="s">
        <v>19</v>
      </c>
      <c r="F221" s="239" t="s">
        <v>129</v>
      </c>
      <c r="G221" s="237"/>
      <c r="H221" s="240">
        <v>18.859999999999999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127</v>
      </c>
      <c r="AU221" s="246" t="s">
        <v>80</v>
      </c>
      <c r="AV221" s="14" t="s">
        <v>123</v>
      </c>
      <c r="AW221" s="14" t="s">
        <v>32</v>
      </c>
      <c r="AX221" s="14" t="s">
        <v>78</v>
      </c>
      <c r="AY221" s="246" t="s">
        <v>116</v>
      </c>
    </row>
    <row r="222" s="12" customFormat="1" ht="22.8" customHeight="1">
      <c r="A222" s="12"/>
      <c r="B222" s="190"/>
      <c r="C222" s="191"/>
      <c r="D222" s="192" t="s">
        <v>69</v>
      </c>
      <c r="E222" s="204" t="s">
        <v>411</v>
      </c>
      <c r="F222" s="204" t="s">
        <v>412</v>
      </c>
      <c r="G222" s="191"/>
      <c r="H222" s="191"/>
      <c r="I222" s="194"/>
      <c r="J222" s="205">
        <f>BK222</f>
        <v>0</v>
      </c>
      <c r="K222" s="191"/>
      <c r="L222" s="196"/>
      <c r="M222" s="197"/>
      <c r="N222" s="198"/>
      <c r="O222" s="198"/>
      <c r="P222" s="199">
        <f>SUM(P223:P224)</f>
        <v>0</v>
      </c>
      <c r="Q222" s="198"/>
      <c r="R222" s="199">
        <f>SUM(R223:R224)</f>
        <v>0</v>
      </c>
      <c r="S222" s="198"/>
      <c r="T222" s="200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78</v>
      </c>
      <c r="AT222" s="202" t="s">
        <v>69</v>
      </c>
      <c r="AU222" s="202" t="s">
        <v>78</v>
      </c>
      <c r="AY222" s="201" t="s">
        <v>116</v>
      </c>
      <c r="BK222" s="203">
        <f>SUM(BK223:BK224)</f>
        <v>0</v>
      </c>
    </row>
    <row r="223" s="2" customFormat="1" ht="24.15" customHeight="1">
      <c r="A223" s="40"/>
      <c r="B223" s="41"/>
      <c r="C223" s="206" t="s">
        <v>313</v>
      </c>
      <c r="D223" s="206" t="s">
        <v>118</v>
      </c>
      <c r="E223" s="207" t="s">
        <v>507</v>
      </c>
      <c r="F223" s="208" t="s">
        <v>508</v>
      </c>
      <c r="G223" s="209" t="s">
        <v>195</v>
      </c>
      <c r="H223" s="210">
        <v>17.305</v>
      </c>
      <c r="I223" s="211"/>
      <c r="J223" s="212">
        <f>ROUND(I223*H223,2)</f>
        <v>0</v>
      </c>
      <c r="K223" s="208" t="s">
        <v>122</v>
      </c>
      <c r="L223" s="46"/>
      <c r="M223" s="213" t="s">
        <v>19</v>
      </c>
      <c r="N223" s="214" t="s">
        <v>41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123</v>
      </c>
      <c r="AT223" s="217" t="s">
        <v>118</v>
      </c>
      <c r="AU223" s="217" t="s">
        <v>80</v>
      </c>
      <c r="AY223" s="19" t="s">
        <v>116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78</v>
      </c>
      <c r="BK223" s="218">
        <f>ROUND(I223*H223,2)</f>
        <v>0</v>
      </c>
      <c r="BL223" s="19" t="s">
        <v>123</v>
      </c>
      <c r="BM223" s="217" t="s">
        <v>509</v>
      </c>
    </row>
    <row r="224" s="2" customFormat="1">
      <c r="A224" s="40"/>
      <c r="B224" s="41"/>
      <c r="C224" s="42"/>
      <c r="D224" s="219" t="s">
        <v>125</v>
      </c>
      <c r="E224" s="42"/>
      <c r="F224" s="220" t="s">
        <v>510</v>
      </c>
      <c r="G224" s="42"/>
      <c r="H224" s="42"/>
      <c r="I224" s="221"/>
      <c r="J224" s="42"/>
      <c r="K224" s="42"/>
      <c r="L224" s="46"/>
      <c r="M224" s="268"/>
      <c r="N224" s="269"/>
      <c r="O224" s="270"/>
      <c r="P224" s="270"/>
      <c r="Q224" s="270"/>
      <c r="R224" s="270"/>
      <c r="S224" s="270"/>
      <c r="T224" s="271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125</v>
      </c>
      <c r="AU224" s="19" t="s">
        <v>80</v>
      </c>
    </row>
    <row r="225" s="2" customFormat="1" ht="6.96" customHeight="1">
      <c r="A225" s="40"/>
      <c r="B225" s="61"/>
      <c r="C225" s="62"/>
      <c r="D225" s="62"/>
      <c r="E225" s="62"/>
      <c r="F225" s="62"/>
      <c r="G225" s="62"/>
      <c r="H225" s="62"/>
      <c r="I225" s="62"/>
      <c r="J225" s="62"/>
      <c r="K225" s="62"/>
      <c r="L225" s="46"/>
      <c r="M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</row>
  </sheetData>
  <sheetProtection sheet="1" autoFilter="0" formatColumns="0" formatRows="0" objects="1" scenarios="1" spinCount="100000" saltValue="e8XLfKyPu73KbsEHpIq2xbvH/lLBPGkroPfP4rvfIgej3eDgrr5cRAFiQzWPy7SF+TwQt0hHQMCqqEC0/c1ZGA==" hashValue="2A/Qjn48mC+pbWmk8UbLzrQ/3LavYnmzvs8tHKN1yGATdKImL0Rth6kk+dfE7CsPvqeIii7ODgWOyc+ZMyKh7Q==" algorithmName="SHA-512" password="CC51"/>
  <autoFilter ref="C85:K22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113107162"/>
    <hyperlink ref="F94" r:id="rId2" display="https://podminky.urs.cz/item/CS_URS_2025_01/113154523"/>
    <hyperlink ref="F98" r:id="rId3" display="https://podminky.urs.cz/item/CS_URS_2025_01/113154524"/>
    <hyperlink ref="F102" r:id="rId4" display="https://podminky.urs.cz/item/CS_URS_2025_01/131251103"/>
    <hyperlink ref="F107" r:id="rId5" display="https://podminky.urs.cz/item/CS_URS_2025_01/162251102"/>
    <hyperlink ref="F113" r:id="rId6" display="https://podminky.urs.cz/item/CS_URS_2025_01/162651112"/>
    <hyperlink ref="F119" r:id="rId7" display="https://podminky.urs.cz/item/CS_URS_2025_01/167151102"/>
    <hyperlink ref="F124" r:id="rId8" display="https://podminky.urs.cz/item/CS_URS_2025_01/171151112"/>
    <hyperlink ref="F129" r:id="rId9" display="https://podminky.urs.cz/item/CS_URS_2025_01/171201231"/>
    <hyperlink ref="F136" r:id="rId10" display="https://podminky.urs.cz/item/CS_URS_2025_01/171251109"/>
    <hyperlink ref="F139" r:id="rId11" display="https://podminky.urs.cz/item/CS_URS_2025_01/171251201"/>
    <hyperlink ref="F144" r:id="rId12" display="https://podminky.urs.cz/item/CS_URS_2025_01/181152302"/>
    <hyperlink ref="F149" r:id="rId13" display="https://podminky.urs.cz/item/CS_URS_2025_01/564851111"/>
    <hyperlink ref="F153" r:id="rId14" display="https://podminky.urs.cz/item/CS_URS_2025_01/565135111"/>
    <hyperlink ref="F157" r:id="rId15" display="https://podminky.urs.cz/item/CS_URS_2025_01/573111112"/>
    <hyperlink ref="F161" r:id="rId16" display="https://podminky.urs.cz/item/CS_URS_2025_01/573211107"/>
    <hyperlink ref="F165" r:id="rId17" display="https://podminky.urs.cz/item/CS_URS_2025_01/577144111"/>
    <hyperlink ref="F169" r:id="rId18" display="https://podminky.urs.cz/item/CS_URS_2025_01/577155112"/>
    <hyperlink ref="F174" r:id="rId19" display="https://podminky.urs.cz/item/CS_URS_2025_01/899132212"/>
    <hyperlink ref="F179" r:id="rId20" display="https://podminky.urs.cz/item/CS_URS_2025_01/916111123"/>
    <hyperlink ref="F183" r:id="rId21" display="https://podminky.urs.cz/item/CS_URS_2025_01/919112222"/>
    <hyperlink ref="F187" r:id="rId22" display="https://podminky.urs.cz/item/CS_URS_2025_01/919122121"/>
    <hyperlink ref="F189" r:id="rId23" display="https://podminky.urs.cz/item/CS_URS_2025_01/919726123"/>
    <hyperlink ref="F193" r:id="rId24" display="https://podminky.urs.cz/item/CS_URS_2025_01/919735111"/>
    <hyperlink ref="F197" r:id="rId25" display="https://podminky.urs.cz/item/CS_URS_2025_01/919735112"/>
    <hyperlink ref="F202" r:id="rId26" display="https://podminky.urs.cz/item/CS_URS_2025_01/997006005"/>
    <hyperlink ref="F208" r:id="rId27" display="https://podminky.urs.cz/item/CS_URS_2025_01/997221551"/>
    <hyperlink ref="F213" r:id="rId28" display="https://podminky.urs.cz/item/CS_URS_2025_01/997221559"/>
    <hyperlink ref="F219" r:id="rId29" display="https://podminky.urs.cz/item/CS_URS_2025_01/997221875"/>
    <hyperlink ref="F224" r:id="rId30" display="https://podminky.urs.cz/item/CS_URS_2025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Dolní Žleb - stavební úpravy chodníku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511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ROUND((SUM(BE80:BE91)),  2)</f>
        <v>0</v>
      </c>
      <c r="G33" s="40"/>
      <c r="H33" s="40"/>
      <c r="I33" s="150">
        <v>0.20999999999999999</v>
      </c>
      <c r="J33" s="149">
        <f>ROUND(((SUM(BE80:BE91))*I33),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ROUND((SUM(BF80:BF91)),  2)</f>
        <v>0</v>
      </c>
      <c r="G34" s="40"/>
      <c r="H34" s="40"/>
      <c r="I34" s="150">
        <v>0.12</v>
      </c>
      <c r="J34" s="149">
        <f>ROUND(((SUM(BF80:BF91))*I34),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ROUND((SUM(BG80:BG91)),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ROUND((SUM(BH80:BH91)),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ROUND((SUM(BI80:BI91)),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Dolní Žleb - stavební úpravy chodníku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 ú. Šternberk</v>
      </c>
      <c r="G52" s="42"/>
      <c r="H52" s="42"/>
      <c r="I52" s="34" t="s">
        <v>23</v>
      </c>
      <c r="J52" s="74" t="str">
        <f>IF(J12="","",J12)</f>
        <v>25. 2. 2025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512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101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Dolní Žleb - stavební úpravy chodníku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88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k. ú. Šternberk</v>
      </c>
      <c r="G74" s="42"/>
      <c r="H74" s="42"/>
      <c r="I74" s="34" t="s">
        <v>23</v>
      </c>
      <c r="J74" s="74" t="str">
        <f>IF(J12="","",J12)</f>
        <v>25. 2. 2025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 xml:space="preserve"> </v>
      </c>
      <c r="G76" s="42"/>
      <c r="H76" s="42"/>
      <c r="I76" s="34" t="s">
        <v>31</v>
      </c>
      <c r="J76" s="38" t="str">
        <f>E21</f>
        <v xml:space="preserve"> 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33</v>
      </c>
      <c r="J77" s="38" t="str">
        <f>E24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102</v>
      </c>
      <c r="D79" s="182" t="s">
        <v>55</v>
      </c>
      <c r="E79" s="182" t="s">
        <v>51</v>
      </c>
      <c r="F79" s="182" t="s">
        <v>52</v>
      </c>
      <c r="G79" s="182" t="s">
        <v>103</v>
      </c>
      <c r="H79" s="182" t="s">
        <v>104</v>
      </c>
      <c r="I79" s="182" t="s">
        <v>105</v>
      </c>
      <c r="J79" s="182" t="s">
        <v>92</v>
      </c>
      <c r="K79" s="183" t="s">
        <v>106</v>
      </c>
      <c r="L79" s="184"/>
      <c r="M79" s="94" t="s">
        <v>19</v>
      </c>
      <c r="N79" s="95" t="s">
        <v>40</v>
      </c>
      <c r="O79" s="95" t="s">
        <v>107</v>
      </c>
      <c r="P79" s="95" t="s">
        <v>108</v>
      </c>
      <c r="Q79" s="95" t="s">
        <v>109</v>
      </c>
      <c r="R79" s="95" t="s">
        <v>110</v>
      </c>
      <c r="S79" s="95" t="s">
        <v>111</v>
      </c>
      <c r="T79" s="96" t="s">
        <v>112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113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69</v>
      </c>
      <c r="AU80" s="19" t="s">
        <v>93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69</v>
      </c>
      <c r="E81" s="193" t="s">
        <v>513</v>
      </c>
      <c r="F81" s="193" t="s">
        <v>514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SUM(P82:P91)</f>
        <v>0</v>
      </c>
      <c r="Q81" s="198"/>
      <c r="R81" s="199">
        <f>SUM(R82:R91)</f>
        <v>0</v>
      </c>
      <c r="S81" s="198"/>
      <c r="T81" s="200">
        <f>SUM(T82:T91)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78</v>
      </c>
      <c r="AT81" s="202" t="s">
        <v>69</v>
      </c>
      <c r="AU81" s="202" t="s">
        <v>70</v>
      </c>
      <c r="AY81" s="201" t="s">
        <v>116</v>
      </c>
      <c r="BK81" s="203">
        <f>SUM(BK82:BK91)</f>
        <v>0</v>
      </c>
    </row>
    <row r="82" s="2" customFormat="1" ht="24.15" customHeight="1">
      <c r="A82" s="40"/>
      <c r="B82" s="41"/>
      <c r="C82" s="206" t="s">
        <v>78</v>
      </c>
      <c r="D82" s="206" t="s">
        <v>118</v>
      </c>
      <c r="E82" s="207" t="s">
        <v>515</v>
      </c>
      <c r="F82" s="208" t="s">
        <v>516</v>
      </c>
      <c r="G82" s="209" t="s">
        <v>517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41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123</v>
      </c>
      <c r="AT82" s="217" t="s">
        <v>118</v>
      </c>
      <c r="AU82" s="217" t="s">
        <v>78</v>
      </c>
      <c r="AY82" s="19" t="s">
        <v>116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78</v>
      </c>
      <c r="BK82" s="218">
        <f>ROUND(I82*H82,2)</f>
        <v>0</v>
      </c>
      <c r="BL82" s="19" t="s">
        <v>123</v>
      </c>
      <c r="BM82" s="217" t="s">
        <v>518</v>
      </c>
    </row>
    <row r="83" s="2" customFormat="1" ht="16.5" customHeight="1">
      <c r="A83" s="40"/>
      <c r="B83" s="41"/>
      <c r="C83" s="206" t="s">
        <v>80</v>
      </c>
      <c r="D83" s="206" t="s">
        <v>118</v>
      </c>
      <c r="E83" s="207" t="s">
        <v>519</v>
      </c>
      <c r="F83" s="208" t="s">
        <v>520</v>
      </c>
      <c r="G83" s="209" t="s">
        <v>517</v>
      </c>
      <c r="H83" s="210">
        <v>1</v>
      </c>
      <c r="I83" s="211"/>
      <c r="J83" s="212">
        <f>ROUND(I83*H83,2)</f>
        <v>0</v>
      </c>
      <c r="K83" s="208" t="s">
        <v>19</v>
      </c>
      <c r="L83" s="46"/>
      <c r="M83" s="213" t="s">
        <v>19</v>
      </c>
      <c r="N83" s="214" t="s">
        <v>41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123</v>
      </c>
      <c r="AT83" s="217" t="s">
        <v>118</v>
      </c>
      <c r="AU83" s="217" t="s">
        <v>78</v>
      </c>
      <c r="AY83" s="19" t="s">
        <v>116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78</v>
      </c>
      <c r="BK83" s="218">
        <f>ROUND(I83*H83,2)</f>
        <v>0</v>
      </c>
      <c r="BL83" s="19" t="s">
        <v>123</v>
      </c>
      <c r="BM83" s="217" t="s">
        <v>521</v>
      </c>
    </row>
    <row r="84" s="2" customFormat="1">
      <c r="A84" s="40"/>
      <c r="B84" s="41"/>
      <c r="C84" s="42"/>
      <c r="D84" s="226" t="s">
        <v>170</v>
      </c>
      <c r="E84" s="42"/>
      <c r="F84" s="247" t="s">
        <v>522</v>
      </c>
      <c r="G84" s="42"/>
      <c r="H84" s="42"/>
      <c r="I84" s="221"/>
      <c r="J84" s="42"/>
      <c r="K84" s="42"/>
      <c r="L84" s="46"/>
      <c r="M84" s="222"/>
      <c r="N84" s="223"/>
      <c r="O84" s="86"/>
      <c r="P84" s="86"/>
      <c r="Q84" s="86"/>
      <c r="R84" s="86"/>
      <c r="S84" s="86"/>
      <c r="T84" s="87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170</v>
      </c>
      <c r="AU84" s="19" t="s">
        <v>78</v>
      </c>
    </row>
    <row r="85" s="2" customFormat="1" ht="24.15" customHeight="1">
      <c r="A85" s="40"/>
      <c r="B85" s="41"/>
      <c r="C85" s="206" t="s">
        <v>138</v>
      </c>
      <c r="D85" s="206" t="s">
        <v>118</v>
      </c>
      <c r="E85" s="207" t="s">
        <v>523</v>
      </c>
      <c r="F85" s="208" t="s">
        <v>524</v>
      </c>
      <c r="G85" s="209" t="s">
        <v>517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41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123</v>
      </c>
      <c r="AT85" s="217" t="s">
        <v>118</v>
      </c>
      <c r="AU85" s="217" t="s">
        <v>78</v>
      </c>
      <c r="AY85" s="19" t="s">
        <v>116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78</v>
      </c>
      <c r="BK85" s="218">
        <f>ROUND(I85*H85,2)</f>
        <v>0</v>
      </c>
      <c r="BL85" s="19" t="s">
        <v>123</v>
      </c>
      <c r="BM85" s="217" t="s">
        <v>525</v>
      </c>
    </row>
    <row r="86" s="2" customFormat="1" ht="16.5" customHeight="1">
      <c r="A86" s="40"/>
      <c r="B86" s="41"/>
      <c r="C86" s="206" t="s">
        <v>123</v>
      </c>
      <c r="D86" s="206" t="s">
        <v>118</v>
      </c>
      <c r="E86" s="207" t="s">
        <v>526</v>
      </c>
      <c r="F86" s="208" t="s">
        <v>527</v>
      </c>
      <c r="G86" s="209" t="s">
        <v>517</v>
      </c>
      <c r="H86" s="210">
        <v>1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41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123</v>
      </c>
      <c r="AT86" s="217" t="s">
        <v>118</v>
      </c>
      <c r="AU86" s="217" t="s">
        <v>78</v>
      </c>
      <c r="AY86" s="19" t="s">
        <v>116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78</v>
      </c>
      <c r="BK86" s="218">
        <f>ROUND(I86*H86,2)</f>
        <v>0</v>
      </c>
      <c r="BL86" s="19" t="s">
        <v>123</v>
      </c>
      <c r="BM86" s="217" t="s">
        <v>528</v>
      </c>
    </row>
    <row r="87" s="2" customFormat="1" ht="16.5" customHeight="1">
      <c r="A87" s="40"/>
      <c r="B87" s="41"/>
      <c r="C87" s="206" t="s">
        <v>149</v>
      </c>
      <c r="D87" s="206" t="s">
        <v>118</v>
      </c>
      <c r="E87" s="207" t="s">
        <v>529</v>
      </c>
      <c r="F87" s="208" t="s">
        <v>530</v>
      </c>
      <c r="G87" s="209" t="s">
        <v>517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41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123</v>
      </c>
      <c r="AT87" s="217" t="s">
        <v>118</v>
      </c>
      <c r="AU87" s="217" t="s">
        <v>78</v>
      </c>
      <c r="AY87" s="19" t="s">
        <v>116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78</v>
      </c>
      <c r="BK87" s="218">
        <f>ROUND(I87*H87,2)</f>
        <v>0</v>
      </c>
      <c r="BL87" s="19" t="s">
        <v>123</v>
      </c>
      <c r="BM87" s="217" t="s">
        <v>531</v>
      </c>
    </row>
    <row r="88" s="2" customFormat="1">
      <c r="A88" s="40"/>
      <c r="B88" s="41"/>
      <c r="C88" s="42"/>
      <c r="D88" s="226" t="s">
        <v>170</v>
      </c>
      <c r="E88" s="42"/>
      <c r="F88" s="247" t="s">
        <v>532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170</v>
      </c>
      <c r="AU88" s="19" t="s">
        <v>78</v>
      </c>
    </row>
    <row r="89" s="2" customFormat="1" ht="24.15" customHeight="1">
      <c r="A89" s="40"/>
      <c r="B89" s="41"/>
      <c r="C89" s="206" t="s">
        <v>157</v>
      </c>
      <c r="D89" s="206" t="s">
        <v>118</v>
      </c>
      <c r="E89" s="207" t="s">
        <v>533</v>
      </c>
      <c r="F89" s="208" t="s">
        <v>534</v>
      </c>
      <c r="G89" s="209" t="s">
        <v>517</v>
      </c>
      <c r="H89" s="210">
        <v>1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41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123</v>
      </c>
      <c r="AT89" s="217" t="s">
        <v>118</v>
      </c>
      <c r="AU89" s="217" t="s">
        <v>78</v>
      </c>
      <c r="AY89" s="19" t="s">
        <v>116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78</v>
      </c>
      <c r="BK89" s="218">
        <f>ROUND(I89*H89,2)</f>
        <v>0</v>
      </c>
      <c r="BL89" s="19" t="s">
        <v>123</v>
      </c>
      <c r="BM89" s="217" t="s">
        <v>535</v>
      </c>
    </row>
    <row r="90" s="2" customFormat="1">
      <c r="A90" s="40"/>
      <c r="B90" s="41"/>
      <c r="C90" s="42"/>
      <c r="D90" s="226" t="s">
        <v>170</v>
      </c>
      <c r="E90" s="42"/>
      <c r="F90" s="247" t="s">
        <v>536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170</v>
      </c>
      <c r="AU90" s="19" t="s">
        <v>78</v>
      </c>
    </row>
    <row r="91" s="2" customFormat="1" ht="16.5" customHeight="1">
      <c r="A91" s="40"/>
      <c r="B91" s="41"/>
      <c r="C91" s="206" t="s">
        <v>165</v>
      </c>
      <c r="D91" s="206" t="s">
        <v>118</v>
      </c>
      <c r="E91" s="207" t="s">
        <v>537</v>
      </c>
      <c r="F91" s="208" t="s">
        <v>538</v>
      </c>
      <c r="G91" s="209" t="s">
        <v>517</v>
      </c>
      <c r="H91" s="210">
        <v>1</v>
      </c>
      <c r="I91" s="211"/>
      <c r="J91" s="212">
        <f>ROUND(I91*H91,2)</f>
        <v>0</v>
      </c>
      <c r="K91" s="208" t="s">
        <v>19</v>
      </c>
      <c r="L91" s="46"/>
      <c r="M91" s="272" t="s">
        <v>19</v>
      </c>
      <c r="N91" s="273" t="s">
        <v>41</v>
      </c>
      <c r="O91" s="270"/>
      <c r="P91" s="274">
        <f>O91*H91</f>
        <v>0</v>
      </c>
      <c r="Q91" s="274">
        <v>0</v>
      </c>
      <c r="R91" s="274">
        <f>Q91*H91</f>
        <v>0</v>
      </c>
      <c r="S91" s="274">
        <v>0</v>
      </c>
      <c r="T91" s="27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123</v>
      </c>
      <c r="AT91" s="217" t="s">
        <v>118</v>
      </c>
      <c r="AU91" s="217" t="s">
        <v>78</v>
      </c>
      <c r="AY91" s="19" t="s">
        <v>116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78</v>
      </c>
      <c r="BK91" s="218">
        <f>ROUND(I91*H91,2)</f>
        <v>0</v>
      </c>
      <c r="BL91" s="19" t="s">
        <v>123</v>
      </c>
      <c r="BM91" s="217" t="s">
        <v>539</v>
      </c>
    </row>
    <row r="92" s="2" customFormat="1" ht="6.96" customHeight="1">
      <c r="A92" s="40"/>
      <c r="B92" s="61"/>
      <c r="C92" s="62"/>
      <c r="D92" s="62"/>
      <c r="E92" s="62"/>
      <c r="F92" s="62"/>
      <c r="G92" s="62"/>
      <c r="H92" s="62"/>
      <c r="I92" s="62"/>
      <c r="J92" s="62"/>
      <c r="K92" s="62"/>
      <c r="L92" s="46"/>
      <c r="M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</sheetData>
  <sheetProtection sheet="1" autoFilter="0" formatColumns="0" formatRows="0" objects="1" scenarios="1" spinCount="100000" saltValue="km/nz3b34wOTOIWpZIHiO5w4dmVQen15h9YX5XpamUur7zlirDBUefF3jbPFFOnYXeEl1UDIV1o01khY2scysg==" hashValue="YBk+KFBu1QLpuU2ViD4g3e/x2Du4qzn5gpNK385qBurEDo/Q20IjyUDd/iEHsG+LbzGIU3U4r8CINB98lduhjw==" algorithmName="SHA-512" password="CC51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540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541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542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543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544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545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546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547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548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549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550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77</v>
      </c>
      <c r="F18" s="287" t="s">
        <v>551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552</v>
      </c>
      <c r="F19" s="287" t="s">
        <v>553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554</v>
      </c>
      <c r="F20" s="287" t="s">
        <v>555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84</v>
      </c>
      <c r="F21" s="287" t="s">
        <v>85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556</v>
      </c>
      <c r="F22" s="287" t="s">
        <v>557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558</v>
      </c>
      <c r="F23" s="287" t="s">
        <v>559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560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561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562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563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564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565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566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567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568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102</v>
      </c>
      <c r="F36" s="287"/>
      <c r="G36" s="287" t="s">
        <v>569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570</v>
      </c>
      <c r="F37" s="287"/>
      <c r="G37" s="287" t="s">
        <v>571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51</v>
      </c>
      <c r="F38" s="287"/>
      <c r="G38" s="287" t="s">
        <v>572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52</v>
      </c>
      <c r="F39" s="287"/>
      <c r="G39" s="287" t="s">
        <v>573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103</v>
      </c>
      <c r="F40" s="287"/>
      <c r="G40" s="287" t="s">
        <v>574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104</v>
      </c>
      <c r="F41" s="287"/>
      <c r="G41" s="287" t="s">
        <v>575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576</v>
      </c>
      <c r="F42" s="287"/>
      <c r="G42" s="287" t="s">
        <v>577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578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579</v>
      </c>
      <c r="F44" s="287"/>
      <c r="G44" s="287" t="s">
        <v>580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106</v>
      </c>
      <c r="F45" s="287"/>
      <c r="G45" s="287" t="s">
        <v>581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582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583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584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585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586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587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588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589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590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591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592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593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594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595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596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597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598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599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600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601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602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603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604</v>
      </c>
      <c r="D76" s="305"/>
      <c r="E76" s="305"/>
      <c r="F76" s="305" t="s">
        <v>605</v>
      </c>
      <c r="G76" s="306"/>
      <c r="H76" s="305" t="s">
        <v>52</v>
      </c>
      <c r="I76" s="305" t="s">
        <v>55</v>
      </c>
      <c r="J76" s="305" t="s">
        <v>606</v>
      </c>
      <c r="K76" s="304"/>
    </row>
    <row r="77" s="1" customFormat="1" ht="17.25" customHeight="1">
      <c r="B77" s="302"/>
      <c r="C77" s="307" t="s">
        <v>607</v>
      </c>
      <c r="D77" s="307"/>
      <c r="E77" s="307"/>
      <c r="F77" s="308" t="s">
        <v>608</v>
      </c>
      <c r="G77" s="309"/>
      <c r="H77" s="307"/>
      <c r="I77" s="307"/>
      <c r="J77" s="307" t="s">
        <v>609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51</v>
      </c>
      <c r="D79" s="312"/>
      <c r="E79" s="312"/>
      <c r="F79" s="313" t="s">
        <v>610</v>
      </c>
      <c r="G79" s="314"/>
      <c r="H79" s="290" t="s">
        <v>611</v>
      </c>
      <c r="I79" s="290" t="s">
        <v>612</v>
      </c>
      <c r="J79" s="290">
        <v>20</v>
      </c>
      <c r="K79" s="304"/>
    </row>
    <row r="80" s="1" customFormat="1" ht="15" customHeight="1">
      <c r="B80" s="302"/>
      <c r="C80" s="290" t="s">
        <v>613</v>
      </c>
      <c r="D80" s="290"/>
      <c r="E80" s="290"/>
      <c r="F80" s="313" t="s">
        <v>610</v>
      </c>
      <c r="G80" s="314"/>
      <c r="H80" s="290" t="s">
        <v>614</v>
      </c>
      <c r="I80" s="290" t="s">
        <v>612</v>
      </c>
      <c r="J80" s="290">
        <v>120</v>
      </c>
      <c r="K80" s="304"/>
    </row>
    <row r="81" s="1" customFormat="1" ht="15" customHeight="1">
      <c r="B81" s="315"/>
      <c r="C81" s="290" t="s">
        <v>615</v>
      </c>
      <c r="D81" s="290"/>
      <c r="E81" s="290"/>
      <c r="F81" s="313" t="s">
        <v>616</v>
      </c>
      <c r="G81" s="314"/>
      <c r="H81" s="290" t="s">
        <v>617</v>
      </c>
      <c r="I81" s="290" t="s">
        <v>612</v>
      </c>
      <c r="J81" s="290">
        <v>50</v>
      </c>
      <c r="K81" s="304"/>
    </row>
    <row r="82" s="1" customFormat="1" ht="15" customHeight="1">
      <c r="B82" s="315"/>
      <c r="C82" s="290" t="s">
        <v>618</v>
      </c>
      <c r="D82" s="290"/>
      <c r="E82" s="290"/>
      <c r="F82" s="313" t="s">
        <v>610</v>
      </c>
      <c r="G82" s="314"/>
      <c r="H82" s="290" t="s">
        <v>619</v>
      </c>
      <c r="I82" s="290" t="s">
        <v>620</v>
      </c>
      <c r="J82" s="290"/>
      <c r="K82" s="304"/>
    </row>
    <row r="83" s="1" customFormat="1" ht="15" customHeight="1">
      <c r="B83" s="315"/>
      <c r="C83" s="316" t="s">
        <v>621</v>
      </c>
      <c r="D83" s="316"/>
      <c r="E83" s="316"/>
      <c r="F83" s="317" t="s">
        <v>616</v>
      </c>
      <c r="G83" s="316"/>
      <c r="H83" s="316" t="s">
        <v>622</v>
      </c>
      <c r="I83" s="316" t="s">
        <v>612</v>
      </c>
      <c r="J83" s="316">
        <v>15</v>
      </c>
      <c r="K83" s="304"/>
    </row>
    <row r="84" s="1" customFormat="1" ht="15" customHeight="1">
      <c r="B84" s="315"/>
      <c r="C84" s="316" t="s">
        <v>623</v>
      </c>
      <c r="D84" s="316"/>
      <c r="E84" s="316"/>
      <c r="F84" s="317" t="s">
        <v>616</v>
      </c>
      <c r="G84" s="316"/>
      <c r="H84" s="316" t="s">
        <v>624</v>
      </c>
      <c r="I84" s="316" t="s">
        <v>612</v>
      </c>
      <c r="J84" s="316">
        <v>15</v>
      </c>
      <c r="K84" s="304"/>
    </row>
    <row r="85" s="1" customFormat="1" ht="15" customHeight="1">
      <c r="B85" s="315"/>
      <c r="C85" s="316" t="s">
        <v>625</v>
      </c>
      <c r="D85" s="316"/>
      <c r="E85" s="316"/>
      <c r="F85" s="317" t="s">
        <v>616</v>
      </c>
      <c r="G85" s="316"/>
      <c r="H85" s="316" t="s">
        <v>626</v>
      </c>
      <c r="I85" s="316" t="s">
        <v>612</v>
      </c>
      <c r="J85" s="316">
        <v>20</v>
      </c>
      <c r="K85" s="304"/>
    </row>
    <row r="86" s="1" customFormat="1" ht="15" customHeight="1">
      <c r="B86" s="315"/>
      <c r="C86" s="316" t="s">
        <v>627</v>
      </c>
      <c r="D86" s="316"/>
      <c r="E86" s="316"/>
      <c r="F86" s="317" t="s">
        <v>616</v>
      </c>
      <c r="G86" s="316"/>
      <c r="H86" s="316" t="s">
        <v>628</v>
      </c>
      <c r="I86" s="316" t="s">
        <v>612</v>
      </c>
      <c r="J86" s="316">
        <v>20</v>
      </c>
      <c r="K86" s="304"/>
    </row>
    <row r="87" s="1" customFormat="1" ht="15" customHeight="1">
      <c r="B87" s="315"/>
      <c r="C87" s="290" t="s">
        <v>629</v>
      </c>
      <c r="D87" s="290"/>
      <c r="E87" s="290"/>
      <c r="F87" s="313" t="s">
        <v>616</v>
      </c>
      <c r="G87" s="314"/>
      <c r="H87" s="290" t="s">
        <v>630</v>
      </c>
      <c r="I87" s="290" t="s">
        <v>612</v>
      </c>
      <c r="J87" s="290">
        <v>50</v>
      </c>
      <c r="K87" s="304"/>
    </row>
    <row r="88" s="1" customFormat="1" ht="15" customHeight="1">
      <c r="B88" s="315"/>
      <c r="C88" s="290" t="s">
        <v>631</v>
      </c>
      <c r="D88" s="290"/>
      <c r="E88" s="290"/>
      <c r="F88" s="313" t="s">
        <v>616</v>
      </c>
      <c r="G88" s="314"/>
      <c r="H88" s="290" t="s">
        <v>632</v>
      </c>
      <c r="I88" s="290" t="s">
        <v>612</v>
      </c>
      <c r="J88" s="290">
        <v>20</v>
      </c>
      <c r="K88" s="304"/>
    </row>
    <row r="89" s="1" customFormat="1" ht="15" customHeight="1">
      <c r="B89" s="315"/>
      <c r="C89" s="290" t="s">
        <v>633</v>
      </c>
      <c r="D89" s="290"/>
      <c r="E89" s="290"/>
      <c r="F89" s="313" t="s">
        <v>616</v>
      </c>
      <c r="G89" s="314"/>
      <c r="H89" s="290" t="s">
        <v>634</v>
      </c>
      <c r="I89" s="290" t="s">
        <v>612</v>
      </c>
      <c r="J89" s="290">
        <v>20</v>
      </c>
      <c r="K89" s="304"/>
    </row>
    <row r="90" s="1" customFormat="1" ht="15" customHeight="1">
      <c r="B90" s="315"/>
      <c r="C90" s="290" t="s">
        <v>635</v>
      </c>
      <c r="D90" s="290"/>
      <c r="E90" s="290"/>
      <c r="F90" s="313" t="s">
        <v>616</v>
      </c>
      <c r="G90" s="314"/>
      <c r="H90" s="290" t="s">
        <v>636</v>
      </c>
      <c r="I90" s="290" t="s">
        <v>612</v>
      </c>
      <c r="J90" s="290">
        <v>50</v>
      </c>
      <c r="K90" s="304"/>
    </row>
    <row r="91" s="1" customFormat="1" ht="15" customHeight="1">
      <c r="B91" s="315"/>
      <c r="C91" s="290" t="s">
        <v>637</v>
      </c>
      <c r="D91" s="290"/>
      <c r="E91" s="290"/>
      <c r="F91" s="313" t="s">
        <v>616</v>
      </c>
      <c r="G91" s="314"/>
      <c r="H91" s="290" t="s">
        <v>637</v>
      </c>
      <c r="I91" s="290" t="s">
        <v>612</v>
      </c>
      <c r="J91" s="290">
        <v>50</v>
      </c>
      <c r="K91" s="304"/>
    </row>
    <row r="92" s="1" customFormat="1" ht="15" customHeight="1">
      <c r="B92" s="315"/>
      <c r="C92" s="290" t="s">
        <v>638</v>
      </c>
      <c r="D92" s="290"/>
      <c r="E92" s="290"/>
      <c r="F92" s="313" t="s">
        <v>616</v>
      </c>
      <c r="G92" s="314"/>
      <c r="H92" s="290" t="s">
        <v>639</v>
      </c>
      <c r="I92" s="290" t="s">
        <v>612</v>
      </c>
      <c r="J92" s="290">
        <v>255</v>
      </c>
      <c r="K92" s="304"/>
    </row>
    <row r="93" s="1" customFormat="1" ht="15" customHeight="1">
      <c r="B93" s="315"/>
      <c r="C93" s="290" t="s">
        <v>640</v>
      </c>
      <c r="D93" s="290"/>
      <c r="E93" s="290"/>
      <c r="F93" s="313" t="s">
        <v>610</v>
      </c>
      <c r="G93" s="314"/>
      <c r="H93" s="290" t="s">
        <v>641</v>
      </c>
      <c r="I93" s="290" t="s">
        <v>642</v>
      </c>
      <c r="J93" s="290"/>
      <c r="K93" s="304"/>
    </row>
    <row r="94" s="1" customFormat="1" ht="15" customHeight="1">
      <c r="B94" s="315"/>
      <c r="C94" s="290" t="s">
        <v>643</v>
      </c>
      <c r="D94" s="290"/>
      <c r="E94" s="290"/>
      <c r="F94" s="313" t="s">
        <v>610</v>
      </c>
      <c r="G94" s="314"/>
      <c r="H94" s="290" t="s">
        <v>644</v>
      </c>
      <c r="I94" s="290" t="s">
        <v>645</v>
      </c>
      <c r="J94" s="290"/>
      <c r="K94" s="304"/>
    </row>
    <row r="95" s="1" customFormat="1" ht="15" customHeight="1">
      <c r="B95" s="315"/>
      <c r="C95" s="290" t="s">
        <v>646</v>
      </c>
      <c r="D95" s="290"/>
      <c r="E95" s="290"/>
      <c r="F95" s="313" t="s">
        <v>610</v>
      </c>
      <c r="G95" s="314"/>
      <c r="H95" s="290" t="s">
        <v>646</v>
      </c>
      <c r="I95" s="290" t="s">
        <v>645</v>
      </c>
      <c r="J95" s="290"/>
      <c r="K95" s="304"/>
    </row>
    <row r="96" s="1" customFormat="1" ht="15" customHeight="1">
      <c r="B96" s="315"/>
      <c r="C96" s="290" t="s">
        <v>36</v>
      </c>
      <c r="D96" s="290"/>
      <c r="E96" s="290"/>
      <c r="F96" s="313" t="s">
        <v>610</v>
      </c>
      <c r="G96" s="314"/>
      <c r="H96" s="290" t="s">
        <v>647</v>
      </c>
      <c r="I96" s="290" t="s">
        <v>645</v>
      </c>
      <c r="J96" s="290"/>
      <c r="K96" s="304"/>
    </row>
    <row r="97" s="1" customFormat="1" ht="15" customHeight="1">
      <c r="B97" s="315"/>
      <c r="C97" s="290" t="s">
        <v>46</v>
      </c>
      <c r="D97" s="290"/>
      <c r="E97" s="290"/>
      <c r="F97" s="313" t="s">
        <v>610</v>
      </c>
      <c r="G97" s="314"/>
      <c r="H97" s="290" t="s">
        <v>648</v>
      </c>
      <c r="I97" s="290" t="s">
        <v>645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649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604</v>
      </c>
      <c r="D103" s="305"/>
      <c r="E103" s="305"/>
      <c r="F103" s="305" t="s">
        <v>605</v>
      </c>
      <c r="G103" s="306"/>
      <c r="H103" s="305" t="s">
        <v>52</v>
      </c>
      <c r="I103" s="305" t="s">
        <v>55</v>
      </c>
      <c r="J103" s="305" t="s">
        <v>606</v>
      </c>
      <c r="K103" s="304"/>
    </row>
    <row r="104" s="1" customFormat="1" ht="17.25" customHeight="1">
      <c r="B104" s="302"/>
      <c r="C104" s="307" t="s">
        <v>607</v>
      </c>
      <c r="D104" s="307"/>
      <c r="E104" s="307"/>
      <c r="F104" s="308" t="s">
        <v>608</v>
      </c>
      <c r="G104" s="309"/>
      <c r="H104" s="307"/>
      <c r="I104" s="307"/>
      <c r="J104" s="307" t="s">
        <v>609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51</v>
      </c>
      <c r="D106" s="312"/>
      <c r="E106" s="312"/>
      <c r="F106" s="313" t="s">
        <v>610</v>
      </c>
      <c r="G106" s="290"/>
      <c r="H106" s="290" t="s">
        <v>650</v>
      </c>
      <c r="I106" s="290" t="s">
        <v>612</v>
      </c>
      <c r="J106" s="290">
        <v>20</v>
      </c>
      <c r="K106" s="304"/>
    </row>
    <row r="107" s="1" customFormat="1" ht="15" customHeight="1">
      <c r="B107" s="302"/>
      <c r="C107" s="290" t="s">
        <v>613</v>
      </c>
      <c r="D107" s="290"/>
      <c r="E107" s="290"/>
      <c r="F107" s="313" t="s">
        <v>610</v>
      </c>
      <c r="G107" s="290"/>
      <c r="H107" s="290" t="s">
        <v>650</v>
      </c>
      <c r="I107" s="290" t="s">
        <v>612</v>
      </c>
      <c r="J107" s="290">
        <v>120</v>
      </c>
      <c r="K107" s="304"/>
    </row>
    <row r="108" s="1" customFormat="1" ht="15" customHeight="1">
      <c r="B108" s="315"/>
      <c r="C108" s="290" t="s">
        <v>615</v>
      </c>
      <c r="D108" s="290"/>
      <c r="E108" s="290"/>
      <c r="F108" s="313" t="s">
        <v>616</v>
      </c>
      <c r="G108" s="290"/>
      <c r="H108" s="290" t="s">
        <v>650</v>
      </c>
      <c r="I108" s="290" t="s">
        <v>612</v>
      </c>
      <c r="J108" s="290">
        <v>50</v>
      </c>
      <c r="K108" s="304"/>
    </row>
    <row r="109" s="1" customFormat="1" ht="15" customHeight="1">
      <c r="B109" s="315"/>
      <c r="C109" s="290" t="s">
        <v>618</v>
      </c>
      <c r="D109" s="290"/>
      <c r="E109" s="290"/>
      <c r="F109" s="313" t="s">
        <v>610</v>
      </c>
      <c r="G109" s="290"/>
      <c r="H109" s="290" t="s">
        <v>650</v>
      </c>
      <c r="I109" s="290" t="s">
        <v>620</v>
      </c>
      <c r="J109" s="290"/>
      <c r="K109" s="304"/>
    </row>
    <row r="110" s="1" customFormat="1" ht="15" customHeight="1">
      <c r="B110" s="315"/>
      <c r="C110" s="290" t="s">
        <v>629</v>
      </c>
      <c r="D110" s="290"/>
      <c r="E110" s="290"/>
      <c r="F110" s="313" t="s">
        <v>616</v>
      </c>
      <c r="G110" s="290"/>
      <c r="H110" s="290" t="s">
        <v>650</v>
      </c>
      <c r="I110" s="290" t="s">
        <v>612</v>
      </c>
      <c r="J110" s="290">
        <v>50</v>
      </c>
      <c r="K110" s="304"/>
    </row>
    <row r="111" s="1" customFormat="1" ht="15" customHeight="1">
      <c r="B111" s="315"/>
      <c r="C111" s="290" t="s">
        <v>637</v>
      </c>
      <c r="D111" s="290"/>
      <c r="E111" s="290"/>
      <c r="F111" s="313" t="s">
        <v>616</v>
      </c>
      <c r="G111" s="290"/>
      <c r="H111" s="290" t="s">
        <v>650</v>
      </c>
      <c r="I111" s="290" t="s">
        <v>612</v>
      </c>
      <c r="J111" s="290">
        <v>50</v>
      </c>
      <c r="K111" s="304"/>
    </row>
    <row r="112" s="1" customFormat="1" ht="15" customHeight="1">
      <c r="B112" s="315"/>
      <c r="C112" s="290" t="s">
        <v>635</v>
      </c>
      <c r="D112" s="290"/>
      <c r="E112" s="290"/>
      <c r="F112" s="313" t="s">
        <v>616</v>
      </c>
      <c r="G112" s="290"/>
      <c r="H112" s="290" t="s">
        <v>650</v>
      </c>
      <c r="I112" s="290" t="s">
        <v>612</v>
      </c>
      <c r="J112" s="290">
        <v>50</v>
      </c>
      <c r="K112" s="304"/>
    </row>
    <row r="113" s="1" customFormat="1" ht="15" customHeight="1">
      <c r="B113" s="315"/>
      <c r="C113" s="290" t="s">
        <v>51</v>
      </c>
      <c r="D113" s="290"/>
      <c r="E113" s="290"/>
      <c r="F113" s="313" t="s">
        <v>610</v>
      </c>
      <c r="G113" s="290"/>
      <c r="H113" s="290" t="s">
        <v>651</v>
      </c>
      <c r="I113" s="290" t="s">
        <v>612</v>
      </c>
      <c r="J113" s="290">
        <v>20</v>
      </c>
      <c r="K113" s="304"/>
    </row>
    <row r="114" s="1" customFormat="1" ht="15" customHeight="1">
      <c r="B114" s="315"/>
      <c r="C114" s="290" t="s">
        <v>652</v>
      </c>
      <c r="D114" s="290"/>
      <c r="E114" s="290"/>
      <c r="F114" s="313" t="s">
        <v>610</v>
      </c>
      <c r="G114" s="290"/>
      <c r="H114" s="290" t="s">
        <v>653</v>
      </c>
      <c r="I114" s="290" t="s">
        <v>612</v>
      </c>
      <c r="J114" s="290">
        <v>120</v>
      </c>
      <c r="K114" s="304"/>
    </row>
    <row r="115" s="1" customFormat="1" ht="15" customHeight="1">
      <c r="B115" s="315"/>
      <c r="C115" s="290" t="s">
        <v>36</v>
      </c>
      <c r="D115" s="290"/>
      <c r="E115" s="290"/>
      <c r="F115" s="313" t="s">
        <v>610</v>
      </c>
      <c r="G115" s="290"/>
      <c r="H115" s="290" t="s">
        <v>654</v>
      </c>
      <c r="I115" s="290" t="s">
        <v>645</v>
      </c>
      <c r="J115" s="290"/>
      <c r="K115" s="304"/>
    </row>
    <row r="116" s="1" customFormat="1" ht="15" customHeight="1">
      <c r="B116" s="315"/>
      <c r="C116" s="290" t="s">
        <v>46</v>
      </c>
      <c r="D116" s="290"/>
      <c r="E116" s="290"/>
      <c r="F116" s="313" t="s">
        <v>610</v>
      </c>
      <c r="G116" s="290"/>
      <c r="H116" s="290" t="s">
        <v>655</v>
      </c>
      <c r="I116" s="290" t="s">
        <v>645</v>
      </c>
      <c r="J116" s="290"/>
      <c r="K116" s="304"/>
    </row>
    <row r="117" s="1" customFormat="1" ht="15" customHeight="1">
      <c r="B117" s="315"/>
      <c r="C117" s="290" t="s">
        <v>55</v>
      </c>
      <c r="D117" s="290"/>
      <c r="E117" s="290"/>
      <c r="F117" s="313" t="s">
        <v>610</v>
      </c>
      <c r="G117" s="290"/>
      <c r="H117" s="290" t="s">
        <v>656</v>
      </c>
      <c r="I117" s="290" t="s">
        <v>657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658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604</v>
      </c>
      <c r="D123" s="305"/>
      <c r="E123" s="305"/>
      <c r="F123" s="305" t="s">
        <v>605</v>
      </c>
      <c r="G123" s="306"/>
      <c r="H123" s="305" t="s">
        <v>52</v>
      </c>
      <c r="I123" s="305" t="s">
        <v>55</v>
      </c>
      <c r="J123" s="305" t="s">
        <v>606</v>
      </c>
      <c r="K123" s="334"/>
    </row>
    <row r="124" s="1" customFormat="1" ht="17.25" customHeight="1">
      <c r="B124" s="333"/>
      <c r="C124" s="307" t="s">
        <v>607</v>
      </c>
      <c r="D124" s="307"/>
      <c r="E124" s="307"/>
      <c r="F124" s="308" t="s">
        <v>608</v>
      </c>
      <c r="G124" s="309"/>
      <c r="H124" s="307"/>
      <c r="I124" s="307"/>
      <c r="J124" s="307" t="s">
        <v>609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613</v>
      </c>
      <c r="D126" s="312"/>
      <c r="E126" s="312"/>
      <c r="F126" s="313" t="s">
        <v>610</v>
      </c>
      <c r="G126" s="290"/>
      <c r="H126" s="290" t="s">
        <v>650</v>
      </c>
      <c r="I126" s="290" t="s">
        <v>612</v>
      </c>
      <c r="J126" s="290">
        <v>120</v>
      </c>
      <c r="K126" s="338"/>
    </row>
    <row r="127" s="1" customFormat="1" ht="15" customHeight="1">
      <c r="B127" s="335"/>
      <c r="C127" s="290" t="s">
        <v>659</v>
      </c>
      <c r="D127" s="290"/>
      <c r="E127" s="290"/>
      <c r="F127" s="313" t="s">
        <v>610</v>
      </c>
      <c r="G127" s="290"/>
      <c r="H127" s="290" t="s">
        <v>660</v>
      </c>
      <c r="I127" s="290" t="s">
        <v>612</v>
      </c>
      <c r="J127" s="290" t="s">
        <v>661</v>
      </c>
      <c r="K127" s="338"/>
    </row>
    <row r="128" s="1" customFormat="1" ht="15" customHeight="1">
      <c r="B128" s="335"/>
      <c r="C128" s="290" t="s">
        <v>558</v>
      </c>
      <c r="D128" s="290"/>
      <c r="E128" s="290"/>
      <c r="F128" s="313" t="s">
        <v>610</v>
      </c>
      <c r="G128" s="290"/>
      <c r="H128" s="290" t="s">
        <v>662</v>
      </c>
      <c r="I128" s="290" t="s">
        <v>612</v>
      </c>
      <c r="J128" s="290" t="s">
        <v>661</v>
      </c>
      <c r="K128" s="338"/>
    </row>
    <row r="129" s="1" customFormat="1" ht="15" customHeight="1">
      <c r="B129" s="335"/>
      <c r="C129" s="290" t="s">
        <v>621</v>
      </c>
      <c r="D129" s="290"/>
      <c r="E129" s="290"/>
      <c r="F129" s="313" t="s">
        <v>616</v>
      </c>
      <c r="G129" s="290"/>
      <c r="H129" s="290" t="s">
        <v>622</v>
      </c>
      <c r="I129" s="290" t="s">
        <v>612</v>
      </c>
      <c r="J129" s="290">
        <v>15</v>
      </c>
      <c r="K129" s="338"/>
    </row>
    <row r="130" s="1" customFormat="1" ht="15" customHeight="1">
      <c r="B130" s="335"/>
      <c r="C130" s="316" t="s">
        <v>623</v>
      </c>
      <c r="D130" s="316"/>
      <c r="E130" s="316"/>
      <c r="F130" s="317" t="s">
        <v>616</v>
      </c>
      <c r="G130" s="316"/>
      <c r="H130" s="316" t="s">
        <v>624</v>
      </c>
      <c r="I130" s="316" t="s">
        <v>612</v>
      </c>
      <c r="J130" s="316">
        <v>15</v>
      </c>
      <c r="K130" s="338"/>
    </row>
    <row r="131" s="1" customFormat="1" ht="15" customHeight="1">
      <c r="B131" s="335"/>
      <c r="C131" s="316" t="s">
        <v>625</v>
      </c>
      <c r="D131" s="316"/>
      <c r="E131" s="316"/>
      <c r="F131" s="317" t="s">
        <v>616</v>
      </c>
      <c r="G131" s="316"/>
      <c r="H131" s="316" t="s">
        <v>626</v>
      </c>
      <c r="I131" s="316" t="s">
        <v>612</v>
      </c>
      <c r="J131" s="316">
        <v>20</v>
      </c>
      <c r="K131" s="338"/>
    </row>
    <row r="132" s="1" customFormat="1" ht="15" customHeight="1">
      <c r="B132" s="335"/>
      <c r="C132" s="316" t="s">
        <v>627</v>
      </c>
      <c r="D132" s="316"/>
      <c r="E132" s="316"/>
      <c r="F132" s="317" t="s">
        <v>616</v>
      </c>
      <c r="G132" s="316"/>
      <c r="H132" s="316" t="s">
        <v>628</v>
      </c>
      <c r="I132" s="316" t="s">
        <v>612</v>
      </c>
      <c r="J132" s="316">
        <v>20</v>
      </c>
      <c r="K132" s="338"/>
    </row>
    <row r="133" s="1" customFormat="1" ht="15" customHeight="1">
      <c r="B133" s="335"/>
      <c r="C133" s="290" t="s">
        <v>615</v>
      </c>
      <c r="D133" s="290"/>
      <c r="E133" s="290"/>
      <c r="F133" s="313" t="s">
        <v>616</v>
      </c>
      <c r="G133" s="290"/>
      <c r="H133" s="290" t="s">
        <v>650</v>
      </c>
      <c r="I133" s="290" t="s">
        <v>612</v>
      </c>
      <c r="J133" s="290">
        <v>50</v>
      </c>
      <c r="K133" s="338"/>
    </row>
    <row r="134" s="1" customFormat="1" ht="15" customHeight="1">
      <c r="B134" s="335"/>
      <c r="C134" s="290" t="s">
        <v>629</v>
      </c>
      <c r="D134" s="290"/>
      <c r="E134" s="290"/>
      <c r="F134" s="313" t="s">
        <v>616</v>
      </c>
      <c r="G134" s="290"/>
      <c r="H134" s="290" t="s">
        <v>650</v>
      </c>
      <c r="I134" s="290" t="s">
        <v>612</v>
      </c>
      <c r="J134" s="290">
        <v>50</v>
      </c>
      <c r="K134" s="338"/>
    </row>
    <row r="135" s="1" customFormat="1" ht="15" customHeight="1">
      <c r="B135" s="335"/>
      <c r="C135" s="290" t="s">
        <v>635</v>
      </c>
      <c r="D135" s="290"/>
      <c r="E135" s="290"/>
      <c r="F135" s="313" t="s">
        <v>616</v>
      </c>
      <c r="G135" s="290"/>
      <c r="H135" s="290" t="s">
        <v>650</v>
      </c>
      <c r="I135" s="290" t="s">
        <v>612</v>
      </c>
      <c r="J135" s="290">
        <v>50</v>
      </c>
      <c r="K135" s="338"/>
    </row>
    <row r="136" s="1" customFormat="1" ht="15" customHeight="1">
      <c r="B136" s="335"/>
      <c r="C136" s="290" t="s">
        <v>637</v>
      </c>
      <c r="D136" s="290"/>
      <c r="E136" s="290"/>
      <c r="F136" s="313" t="s">
        <v>616</v>
      </c>
      <c r="G136" s="290"/>
      <c r="H136" s="290" t="s">
        <v>650</v>
      </c>
      <c r="I136" s="290" t="s">
        <v>612</v>
      </c>
      <c r="J136" s="290">
        <v>50</v>
      </c>
      <c r="K136" s="338"/>
    </row>
    <row r="137" s="1" customFormat="1" ht="15" customHeight="1">
      <c r="B137" s="335"/>
      <c r="C137" s="290" t="s">
        <v>638</v>
      </c>
      <c r="D137" s="290"/>
      <c r="E137" s="290"/>
      <c r="F137" s="313" t="s">
        <v>616</v>
      </c>
      <c r="G137" s="290"/>
      <c r="H137" s="290" t="s">
        <v>663</v>
      </c>
      <c r="I137" s="290" t="s">
        <v>612</v>
      </c>
      <c r="J137" s="290">
        <v>255</v>
      </c>
      <c r="K137" s="338"/>
    </row>
    <row r="138" s="1" customFormat="1" ht="15" customHeight="1">
      <c r="B138" s="335"/>
      <c r="C138" s="290" t="s">
        <v>640</v>
      </c>
      <c r="D138" s="290"/>
      <c r="E138" s="290"/>
      <c r="F138" s="313" t="s">
        <v>610</v>
      </c>
      <c r="G138" s="290"/>
      <c r="H138" s="290" t="s">
        <v>664</v>
      </c>
      <c r="I138" s="290" t="s">
        <v>642</v>
      </c>
      <c r="J138" s="290"/>
      <c r="K138" s="338"/>
    </row>
    <row r="139" s="1" customFormat="1" ht="15" customHeight="1">
      <c r="B139" s="335"/>
      <c r="C139" s="290" t="s">
        <v>643</v>
      </c>
      <c r="D139" s="290"/>
      <c r="E139" s="290"/>
      <c r="F139" s="313" t="s">
        <v>610</v>
      </c>
      <c r="G139" s="290"/>
      <c r="H139" s="290" t="s">
        <v>665</v>
      </c>
      <c r="I139" s="290" t="s">
        <v>645</v>
      </c>
      <c r="J139" s="290"/>
      <c r="K139" s="338"/>
    </row>
    <row r="140" s="1" customFormat="1" ht="15" customHeight="1">
      <c r="B140" s="335"/>
      <c r="C140" s="290" t="s">
        <v>646</v>
      </c>
      <c r="D140" s="290"/>
      <c r="E140" s="290"/>
      <c r="F140" s="313" t="s">
        <v>610</v>
      </c>
      <c r="G140" s="290"/>
      <c r="H140" s="290" t="s">
        <v>646</v>
      </c>
      <c r="I140" s="290" t="s">
        <v>645</v>
      </c>
      <c r="J140" s="290"/>
      <c r="K140" s="338"/>
    </row>
    <row r="141" s="1" customFormat="1" ht="15" customHeight="1">
      <c r="B141" s="335"/>
      <c r="C141" s="290" t="s">
        <v>36</v>
      </c>
      <c r="D141" s="290"/>
      <c r="E141" s="290"/>
      <c r="F141" s="313" t="s">
        <v>610</v>
      </c>
      <c r="G141" s="290"/>
      <c r="H141" s="290" t="s">
        <v>666</v>
      </c>
      <c r="I141" s="290" t="s">
        <v>645</v>
      </c>
      <c r="J141" s="290"/>
      <c r="K141" s="338"/>
    </row>
    <row r="142" s="1" customFormat="1" ht="15" customHeight="1">
      <c r="B142" s="335"/>
      <c r="C142" s="290" t="s">
        <v>667</v>
      </c>
      <c r="D142" s="290"/>
      <c r="E142" s="290"/>
      <c r="F142" s="313" t="s">
        <v>610</v>
      </c>
      <c r="G142" s="290"/>
      <c r="H142" s="290" t="s">
        <v>668</v>
      </c>
      <c r="I142" s="290" t="s">
        <v>645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669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604</v>
      </c>
      <c r="D148" s="305"/>
      <c r="E148" s="305"/>
      <c r="F148" s="305" t="s">
        <v>605</v>
      </c>
      <c r="G148" s="306"/>
      <c r="H148" s="305" t="s">
        <v>52</v>
      </c>
      <c r="I148" s="305" t="s">
        <v>55</v>
      </c>
      <c r="J148" s="305" t="s">
        <v>606</v>
      </c>
      <c r="K148" s="304"/>
    </row>
    <row r="149" s="1" customFormat="1" ht="17.25" customHeight="1">
      <c r="B149" s="302"/>
      <c r="C149" s="307" t="s">
        <v>607</v>
      </c>
      <c r="D149" s="307"/>
      <c r="E149" s="307"/>
      <c r="F149" s="308" t="s">
        <v>608</v>
      </c>
      <c r="G149" s="309"/>
      <c r="H149" s="307"/>
      <c r="I149" s="307"/>
      <c r="J149" s="307" t="s">
        <v>609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613</v>
      </c>
      <c r="D151" s="290"/>
      <c r="E151" s="290"/>
      <c r="F151" s="343" t="s">
        <v>610</v>
      </c>
      <c r="G151" s="290"/>
      <c r="H151" s="342" t="s">
        <v>650</v>
      </c>
      <c r="I151" s="342" t="s">
        <v>612</v>
      </c>
      <c r="J151" s="342">
        <v>120</v>
      </c>
      <c r="K151" s="338"/>
    </row>
    <row r="152" s="1" customFormat="1" ht="15" customHeight="1">
      <c r="B152" s="315"/>
      <c r="C152" s="342" t="s">
        <v>659</v>
      </c>
      <c r="D152" s="290"/>
      <c r="E152" s="290"/>
      <c r="F152" s="343" t="s">
        <v>610</v>
      </c>
      <c r="G152" s="290"/>
      <c r="H152" s="342" t="s">
        <v>670</v>
      </c>
      <c r="I152" s="342" t="s">
        <v>612</v>
      </c>
      <c r="J152" s="342" t="s">
        <v>661</v>
      </c>
      <c r="K152" s="338"/>
    </row>
    <row r="153" s="1" customFormat="1" ht="15" customHeight="1">
      <c r="B153" s="315"/>
      <c r="C153" s="342" t="s">
        <v>558</v>
      </c>
      <c r="D153" s="290"/>
      <c r="E153" s="290"/>
      <c r="F153" s="343" t="s">
        <v>610</v>
      </c>
      <c r="G153" s="290"/>
      <c r="H153" s="342" t="s">
        <v>671</v>
      </c>
      <c r="I153" s="342" t="s">
        <v>612</v>
      </c>
      <c r="J153" s="342" t="s">
        <v>661</v>
      </c>
      <c r="K153" s="338"/>
    </row>
    <row r="154" s="1" customFormat="1" ht="15" customHeight="1">
      <c r="B154" s="315"/>
      <c r="C154" s="342" t="s">
        <v>615</v>
      </c>
      <c r="D154" s="290"/>
      <c r="E154" s="290"/>
      <c r="F154" s="343" t="s">
        <v>616</v>
      </c>
      <c r="G154" s="290"/>
      <c r="H154" s="342" t="s">
        <v>650</v>
      </c>
      <c r="I154" s="342" t="s">
        <v>612</v>
      </c>
      <c r="J154" s="342">
        <v>50</v>
      </c>
      <c r="K154" s="338"/>
    </row>
    <row r="155" s="1" customFormat="1" ht="15" customHeight="1">
      <c r="B155" s="315"/>
      <c r="C155" s="342" t="s">
        <v>618</v>
      </c>
      <c r="D155" s="290"/>
      <c r="E155" s="290"/>
      <c r="F155" s="343" t="s">
        <v>610</v>
      </c>
      <c r="G155" s="290"/>
      <c r="H155" s="342" t="s">
        <v>650</v>
      </c>
      <c r="I155" s="342" t="s">
        <v>620</v>
      </c>
      <c r="J155" s="342"/>
      <c r="K155" s="338"/>
    </row>
    <row r="156" s="1" customFormat="1" ht="15" customHeight="1">
      <c r="B156" s="315"/>
      <c r="C156" s="342" t="s">
        <v>629</v>
      </c>
      <c r="D156" s="290"/>
      <c r="E156" s="290"/>
      <c r="F156" s="343" t="s">
        <v>616</v>
      </c>
      <c r="G156" s="290"/>
      <c r="H156" s="342" t="s">
        <v>650</v>
      </c>
      <c r="I156" s="342" t="s">
        <v>612</v>
      </c>
      <c r="J156" s="342">
        <v>50</v>
      </c>
      <c r="K156" s="338"/>
    </row>
    <row r="157" s="1" customFormat="1" ht="15" customHeight="1">
      <c r="B157" s="315"/>
      <c r="C157" s="342" t="s">
        <v>637</v>
      </c>
      <c r="D157" s="290"/>
      <c r="E157" s="290"/>
      <c r="F157" s="343" t="s">
        <v>616</v>
      </c>
      <c r="G157" s="290"/>
      <c r="H157" s="342" t="s">
        <v>650</v>
      </c>
      <c r="I157" s="342" t="s">
        <v>612</v>
      </c>
      <c r="J157" s="342">
        <v>50</v>
      </c>
      <c r="K157" s="338"/>
    </row>
    <row r="158" s="1" customFormat="1" ht="15" customHeight="1">
      <c r="B158" s="315"/>
      <c r="C158" s="342" t="s">
        <v>635</v>
      </c>
      <c r="D158" s="290"/>
      <c r="E158" s="290"/>
      <c r="F158" s="343" t="s">
        <v>616</v>
      </c>
      <c r="G158" s="290"/>
      <c r="H158" s="342" t="s">
        <v>650</v>
      </c>
      <c r="I158" s="342" t="s">
        <v>612</v>
      </c>
      <c r="J158" s="342">
        <v>50</v>
      </c>
      <c r="K158" s="338"/>
    </row>
    <row r="159" s="1" customFormat="1" ht="15" customHeight="1">
      <c r="B159" s="315"/>
      <c r="C159" s="342" t="s">
        <v>91</v>
      </c>
      <c r="D159" s="290"/>
      <c r="E159" s="290"/>
      <c r="F159" s="343" t="s">
        <v>610</v>
      </c>
      <c r="G159" s="290"/>
      <c r="H159" s="342" t="s">
        <v>672</v>
      </c>
      <c r="I159" s="342" t="s">
        <v>612</v>
      </c>
      <c r="J159" s="342" t="s">
        <v>673</v>
      </c>
      <c r="K159" s="338"/>
    </row>
    <row r="160" s="1" customFormat="1" ht="15" customHeight="1">
      <c r="B160" s="315"/>
      <c r="C160" s="342" t="s">
        <v>674</v>
      </c>
      <c r="D160" s="290"/>
      <c r="E160" s="290"/>
      <c r="F160" s="343" t="s">
        <v>610</v>
      </c>
      <c r="G160" s="290"/>
      <c r="H160" s="342" t="s">
        <v>675</v>
      </c>
      <c r="I160" s="342" t="s">
        <v>645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676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604</v>
      </c>
      <c r="D166" s="305"/>
      <c r="E166" s="305"/>
      <c r="F166" s="305" t="s">
        <v>605</v>
      </c>
      <c r="G166" s="347"/>
      <c r="H166" s="348" t="s">
        <v>52</v>
      </c>
      <c r="I166" s="348" t="s">
        <v>55</v>
      </c>
      <c r="J166" s="305" t="s">
        <v>606</v>
      </c>
      <c r="K166" s="282"/>
    </row>
    <row r="167" s="1" customFormat="1" ht="17.25" customHeight="1">
      <c r="B167" s="283"/>
      <c r="C167" s="307" t="s">
        <v>607</v>
      </c>
      <c r="D167" s="307"/>
      <c r="E167" s="307"/>
      <c r="F167" s="308" t="s">
        <v>608</v>
      </c>
      <c r="G167" s="349"/>
      <c r="H167" s="350"/>
      <c r="I167" s="350"/>
      <c r="J167" s="307" t="s">
        <v>609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613</v>
      </c>
      <c r="D169" s="290"/>
      <c r="E169" s="290"/>
      <c r="F169" s="313" t="s">
        <v>610</v>
      </c>
      <c r="G169" s="290"/>
      <c r="H169" s="290" t="s">
        <v>650</v>
      </c>
      <c r="I169" s="290" t="s">
        <v>612</v>
      </c>
      <c r="J169" s="290">
        <v>120</v>
      </c>
      <c r="K169" s="338"/>
    </row>
    <row r="170" s="1" customFormat="1" ht="15" customHeight="1">
      <c r="B170" s="315"/>
      <c r="C170" s="290" t="s">
        <v>659</v>
      </c>
      <c r="D170" s="290"/>
      <c r="E170" s="290"/>
      <c r="F170" s="313" t="s">
        <v>610</v>
      </c>
      <c r="G170" s="290"/>
      <c r="H170" s="290" t="s">
        <v>660</v>
      </c>
      <c r="I170" s="290" t="s">
        <v>612</v>
      </c>
      <c r="J170" s="290" t="s">
        <v>661</v>
      </c>
      <c r="K170" s="338"/>
    </row>
    <row r="171" s="1" customFormat="1" ht="15" customHeight="1">
      <c r="B171" s="315"/>
      <c r="C171" s="290" t="s">
        <v>558</v>
      </c>
      <c r="D171" s="290"/>
      <c r="E171" s="290"/>
      <c r="F171" s="313" t="s">
        <v>610</v>
      </c>
      <c r="G171" s="290"/>
      <c r="H171" s="290" t="s">
        <v>677</v>
      </c>
      <c r="I171" s="290" t="s">
        <v>612</v>
      </c>
      <c r="J171" s="290" t="s">
        <v>661</v>
      </c>
      <c r="K171" s="338"/>
    </row>
    <row r="172" s="1" customFormat="1" ht="15" customHeight="1">
      <c r="B172" s="315"/>
      <c r="C172" s="290" t="s">
        <v>615</v>
      </c>
      <c r="D172" s="290"/>
      <c r="E172" s="290"/>
      <c r="F172" s="313" t="s">
        <v>616</v>
      </c>
      <c r="G172" s="290"/>
      <c r="H172" s="290" t="s">
        <v>677</v>
      </c>
      <c r="I172" s="290" t="s">
        <v>612</v>
      </c>
      <c r="J172" s="290">
        <v>50</v>
      </c>
      <c r="K172" s="338"/>
    </row>
    <row r="173" s="1" customFormat="1" ht="15" customHeight="1">
      <c r="B173" s="315"/>
      <c r="C173" s="290" t="s">
        <v>618</v>
      </c>
      <c r="D173" s="290"/>
      <c r="E173" s="290"/>
      <c r="F173" s="313" t="s">
        <v>610</v>
      </c>
      <c r="G173" s="290"/>
      <c r="H173" s="290" t="s">
        <v>677</v>
      </c>
      <c r="I173" s="290" t="s">
        <v>620</v>
      </c>
      <c r="J173" s="290"/>
      <c r="K173" s="338"/>
    </row>
    <row r="174" s="1" customFormat="1" ht="15" customHeight="1">
      <c r="B174" s="315"/>
      <c r="C174" s="290" t="s">
        <v>629</v>
      </c>
      <c r="D174" s="290"/>
      <c r="E174" s="290"/>
      <c r="F174" s="313" t="s">
        <v>616</v>
      </c>
      <c r="G174" s="290"/>
      <c r="H174" s="290" t="s">
        <v>677</v>
      </c>
      <c r="I174" s="290" t="s">
        <v>612</v>
      </c>
      <c r="J174" s="290">
        <v>50</v>
      </c>
      <c r="K174" s="338"/>
    </row>
    <row r="175" s="1" customFormat="1" ht="15" customHeight="1">
      <c r="B175" s="315"/>
      <c r="C175" s="290" t="s">
        <v>637</v>
      </c>
      <c r="D175" s="290"/>
      <c r="E175" s="290"/>
      <c r="F175" s="313" t="s">
        <v>616</v>
      </c>
      <c r="G175" s="290"/>
      <c r="H175" s="290" t="s">
        <v>677</v>
      </c>
      <c r="I175" s="290" t="s">
        <v>612</v>
      </c>
      <c r="J175" s="290">
        <v>50</v>
      </c>
      <c r="K175" s="338"/>
    </row>
    <row r="176" s="1" customFormat="1" ht="15" customHeight="1">
      <c r="B176" s="315"/>
      <c r="C176" s="290" t="s">
        <v>635</v>
      </c>
      <c r="D176" s="290"/>
      <c r="E176" s="290"/>
      <c r="F176" s="313" t="s">
        <v>616</v>
      </c>
      <c r="G176" s="290"/>
      <c r="H176" s="290" t="s">
        <v>677</v>
      </c>
      <c r="I176" s="290" t="s">
        <v>612</v>
      </c>
      <c r="J176" s="290">
        <v>50</v>
      </c>
      <c r="K176" s="338"/>
    </row>
    <row r="177" s="1" customFormat="1" ht="15" customHeight="1">
      <c r="B177" s="315"/>
      <c r="C177" s="290" t="s">
        <v>102</v>
      </c>
      <c r="D177" s="290"/>
      <c r="E177" s="290"/>
      <c r="F177" s="313" t="s">
        <v>610</v>
      </c>
      <c r="G177" s="290"/>
      <c r="H177" s="290" t="s">
        <v>678</v>
      </c>
      <c r="I177" s="290" t="s">
        <v>679</v>
      </c>
      <c r="J177" s="290"/>
      <c r="K177" s="338"/>
    </row>
    <row r="178" s="1" customFormat="1" ht="15" customHeight="1">
      <c r="B178" s="315"/>
      <c r="C178" s="290" t="s">
        <v>55</v>
      </c>
      <c r="D178" s="290"/>
      <c r="E178" s="290"/>
      <c r="F178" s="313" t="s">
        <v>610</v>
      </c>
      <c r="G178" s="290"/>
      <c r="H178" s="290" t="s">
        <v>680</v>
      </c>
      <c r="I178" s="290" t="s">
        <v>681</v>
      </c>
      <c r="J178" s="290">
        <v>1</v>
      </c>
      <c r="K178" s="338"/>
    </row>
    <row r="179" s="1" customFormat="1" ht="15" customHeight="1">
      <c r="B179" s="315"/>
      <c r="C179" s="290" t="s">
        <v>51</v>
      </c>
      <c r="D179" s="290"/>
      <c r="E179" s="290"/>
      <c r="F179" s="313" t="s">
        <v>610</v>
      </c>
      <c r="G179" s="290"/>
      <c r="H179" s="290" t="s">
        <v>682</v>
      </c>
      <c r="I179" s="290" t="s">
        <v>612</v>
      </c>
      <c r="J179" s="290">
        <v>20</v>
      </c>
      <c r="K179" s="338"/>
    </row>
    <row r="180" s="1" customFormat="1" ht="15" customHeight="1">
      <c r="B180" s="315"/>
      <c r="C180" s="290" t="s">
        <v>52</v>
      </c>
      <c r="D180" s="290"/>
      <c r="E180" s="290"/>
      <c r="F180" s="313" t="s">
        <v>610</v>
      </c>
      <c r="G180" s="290"/>
      <c r="H180" s="290" t="s">
        <v>683</v>
      </c>
      <c r="I180" s="290" t="s">
        <v>612</v>
      </c>
      <c r="J180" s="290">
        <v>255</v>
      </c>
      <c r="K180" s="338"/>
    </row>
    <row r="181" s="1" customFormat="1" ht="15" customHeight="1">
      <c r="B181" s="315"/>
      <c r="C181" s="290" t="s">
        <v>103</v>
      </c>
      <c r="D181" s="290"/>
      <c r="E181" s="290"/>
      <c r="F181" s="313" t="s">
        <v>610</v>
      </c>
      <c r="G181" s="290"/>
      <c r="H181" s="290" t="s">
        <v>574</v>
      </c>
      <c r="I181" s="290" t="s">
        <v>612</v>
      </c>
      <c r="J181" s="290">
        <v>10</v>
      </c>
      <c r="K181" s="338"/>
    </row>
    <row r="182" s="1" customFormat="1" ht="15" customHeight="1">
      <c r="B182" s="315"/>
      <c r="C182" s="290" t="s">
        <v>104</v>
      </c>
      <c r="D182" s="290"/>
      <c r="E182" s="290"/>
      <c r="F182" s="313" t="s">
        <v>610</v>
      </c>
      <c r="G182" s="290"/>
      <c r="H182" s="290" t="s">
        <v>684</v>
      </c>
      <c r="I182" s="290" t="s">
        <v>645</v>
      </c>
      <c r="J182" s="290"/>
      <c r="K182" s="338"/>
    </row>
    <row r="183" s="1" customFormat="1" ht="15" customHeight="1">
      <c r="B183" s="315"/>
      <c r="C183" s="290" t="s">
        <v>685</v>
      </c>
      <c r="D183" s="290"/>
      <c r="E183" s="290"/>
      <c r="F183" s="313" t="s">
        <v>610</v>
      </c>
      <c r="G183" s="290"/>
      <c r="H183" s="290" t="s">
        <v>686</v>
      </c>
      <c r="I183" s="290" t="s">
        <v>645</v>
      </c>
      <c r="J183" s="290"/>
      <c r="K183" s="338"/>
    </row>
    <row r="184" s="1" customFormat="1" ht="15" customHeight="1">
      <c r="B184" s="315"/>
      <c r="C184" s="290" t="s">
        <v>674</v>
      </c>
      <c r="D184" s="290"/>
      <c r="E184" s="290"/>
      <c r="F184" s="313" t="s">
        <v>610</v>
      </c>
      <c r="G184" s="290"/>
      <c r="H184" s="290" t="s">
        <v>687</v>
      </c>
      <c r="I184" s="290" t="s">
        <v>645</v>
      </c>
      <c r="J184" s="290"/>
      <c r="K184" s="338"/>
    </row>
    <row r="185" s="1" customFormat="1" ht="15" customHeight="1">
      <c r="B185" s="315"/>
      <c r="C185" s="290" t="s">
        <v>106</v>
      </c>
      <c r="D185" s="290"/>
      <c r="E185" s="290"/>
      <c r="F185" s="313" t="s">
        <v>616</v>
      </c>
      <c r="G185" s="290"/>
      <c r="H185" s="290" t="s">
        <v>688</v>
      </c>
      <c r="I185" s="290" t="s">
        <v>612</v>
      </c>
      <c r="J185" s="290">
        <v>50</v>
      </c>
      <c r="K185" s="338"/>
    </row>
    <row r="186" s="1" customFormat="1" ht="15" customHeight="1">
      <c r="B186" s="315"/>
      <c r="C186" s="290" t="s">
        <v>689</v>
      </c>
      <c r="D186" s="290"/>
      <c r="E186" s="290"/>
      <c r="F186" s="313" t="s">
        <v>616</v>
      </c>
      <c r="G186" s="290"/>
      <c r="H186" s="290" t="s">
        <v>690</v>
      </c>
      <c r="I186" s="290" t="s">
        <v>691</v>
      </c>
      <c r="J186" s="290"/>
      <c r="K186" s="338"/>
    </row>
    <row r="187" s="1" customFormat="1" ht="15" customHeight="1">
      <c r="B187" s="315"/>
      <c r="C187" s="290" t="s">
        <v>692</v>
      </c>
      <c r="D187" s="290"/>
      <c r="E187" s="290"/>
      <c r="F187" s="313" t="s">
        <v>616</v>
      </c>
      <c r="G187" s="290"/>
      <c r="H187" s="290" t="s">
        <v>693</v>
      </c>
      <c r="I187" s="290" t="s">
        <v>691</v>
      </c>
      <c r="J187" s="290"/>
      <c r="K187" s="338"/>
    </row>
    <row r="188" s="1" customFormat="1" ht="15" customHeight="1">
      <c r="B188" s="315"/>
      <c r="C188" s="290" t="s">
        <v>694</v>
      </c>
      <c r="D188" s="290"/>
      <c r="E188" s="290"/>
      <c r="F188" s="313" t="s">
        <v>616</v>
      </c>
      <c r="G188" s="290"/>
      <c r="H188" s="290" t="s">
        <v>695</v>
      </c>
      <c r="I188" s="290" t="s">
        <v>691</v>
      </c>
      <c r="J188" s="290"/>
      <c r="K188" s="338"/>
    </row>
    <row r="189" s="1" customFormat="1" ht="15" customHeight="1">
      <c r="B189" s="315"/>
      <c r="C189" s="351" t="s">
        <v>696</v>
      </c>
      <c r="D189" s="290"/>
      <c r="E189" s="290"/>
      <c r="F189" s="313" t="s">
        <v>616</v>
      </c>
      <c r="G189" s="290"/>
      <c r="H189" s="290" t="s">
        <v>697</v>
      </c>
      <c r="I189" s="290" t="s">
        <v>698</v>
      </c>
      <c r="J189" s="352" t="s">
        <v>699</v>
      </c>
      <c r="K189" s="338"/>
    </row>
    <row r="190" s="17" customFormat="1" ht="15" customHeight="1">
      <c r="B190" s="353"/>
      <c r="C190" s="354" t="s">
        <v>700</v>
      </c>
      <c r="D190" s="355"/>
      <c r="E190" s="355"/>
      <c r="F190" s="356" t="s">
        <v>616</v>
      </c>
      <c r="G190" s="355"/>
      <c r="H190" s="355" t="s">
        <v>701</v>
      </c>
      <c r="I190" s="355" t="s">
        <v>698</v>
      </c>
      <c r="J190" s="357" t="s">
        <v>699</v>
      </c>
      <c r="K190" s="358"/>
    </row>
    <row r="191" s="1" customFormat="1" ht="15" customHeight="1">
      <c r="B191" s="315"/>
      <c r="C191" s="351" t="s">
        <v>40</v>
      </c>
      <c r="D191" s="290"/>
      <c r="E191" s="290"/>
      <c r="F191" s="313" t="s">
        <v>610</v>
      </c>
      <c r="G191" s="290"/>
      <c r="H191" s="287" t="s">
        <v>702</v>
      </c>
      <c r="I191" s="290" t="s">
        <v>703</v>
      </c>
      <c r="J191" s="290"/>
      <c r="K191" s="338"/>
    </row>
    <row r="192" s="1" customFormat="1" ht="15" customHeight="1">
      <c r="B192" s="315"/>
      <c r="C192" s="351" t="s">
        <v>704</v>
      </c>
      <c r="D192" s="290"/>
      <c r="E192" s="290"/>
      <c r="F192" s="313" t="s">
        <v>610</v>
      </c>
      <c r="G192" s="290"/>
      <c r="H192" s="290" t="s">
        <v>705</v>
      </c>
      <c r="I192" s="290" t="s">
        <v>645</v>
      </c>
      <c r="J192" s="290"/>
      <c r="K192" s="338"/>
    </row>
    <row r="193" s="1" customFormat="1" ht="15" customHeight="1">
      <c r="B193" s="315"/>
      <c r="C193" s="351" t="s">
        <v>706</v>
      </c>
      <c r="D193" s="290"/>
      <c r="E193" s="290"/>
      <c r="F193" s="313" t="s">
        <v>610</v>
      </c>
      <c r="G193" s="290"/>
      <c r="H193" s="290" t="s">
        <v>707</v>
      </c>
      <c r="I193" s="290" t="s">
        <v>645</v>
      </c>
      <c r="J193" s="290"/>
      <c r="K193" s="338"/>
    </row>
    <row r="194" s="1" customFormat="1" ht="15" customHeight="1">
      <c r="B194" s="315"/>
      <c r="C194" s="351" t="s">
        <v>708</v>
      </c>
      <c r="D194" s="290"/>
      <c r="E194" s="290"/>
      <c r="F194" s="313" t="s">
        <v>616</v>
      </c>
      <c r="G194" s="290"/>
      <c r="H194" s="290" t="s">
        <v>709</v>
      </c>
      <c r="I194" s="290" t="s">
        <v>645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710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711</v>
      </c>
      <c r="D201" s="360"/>
      <c r="E201" s="360"/>
      <c r="F201" s="360" t="s">
        <v>712</v>
      </c>
      <c r="G201" s="361"/>
      <c r="H201" s="360" t="s">
        <v>713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703</v>
      </c>
      <c r="D203" s="290"/>
      <c r="E203" s="290"/>
      <c r="F203" s="313" t="s">
        <v>41</v>
      </c>
      <c r="G203" s="290"/>
      <c r="H203" s="290" t="s">
        <v>714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42</v>
      </c>
      <c r="G204" s="290"/>
      <c r="H204" s="290" t="s">
        <v>715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45</v>
      </c>
      <c r="G205" s="290"/>
      <c r="H205" s="290" t="s">
        <v>716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43</v>
      </c>
      <c r="G206" s="290"/>
      <c r="H206" s="290" t="s">
        <v>717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44</v>
      </c>
      <c r="G207" s="290"/>
      <c r="H207" s="290" t="s">
        <v>718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657</v>
      </c>
      <c r="D209" s="290"/>
      <c r="E209" s="290"/>
      <c r="F209" s="313" t="s">
        <v>77</v>
      </c>
      <c r="G209" s="290"/>
      <c r="H209" s="290" t="s">
        <v>719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554</v>
      </c>
      <c r="G210" s="290"/>
      <c r="H210" s="290" t="s">
        <v>555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552</v>
      </c>
      <c r="G211" s="290"/>
      <c r="H211" s="290" t="s">
        <v>720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84</v>
      </c>
      <c r="G212" s="351"/>
      <c r="H212" s="342" t="s">
        <v>85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556</v>
      </c>
      <c r="G213" s="351"/>
      <c r="H213" s="342" t="s">
        <v>721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681</v>
      </c>
      <c r="D215" s="290"/>
      <c r="E215" s="290"/>
      <c r="F215" s="313">
        <v>1</v>
      </c>
      <c r="G215" s="351"/>
      <c r="H215" s="342" t="s">
        <v>722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723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724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725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NBLenovo\Miloslav Výskala</dc:creator>
  <cp:lastModifiedBy>NBLenovo\Miloslav Výskala</cp:lastModifiedBy>
  <dcterms:created xsi:type="dcterms:W3CDTF">2025-03-19T11:40:28Z</dcterms:created>
  <dcterms:modified xsi:type="dcterms:W3CDTF">2025-03-19T11:40:31Z</dcterms:modified>
</cp:coreProperties>
</file>